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J:\GRP\N\1\D\Accès\Accès 2022-2023\22-23.024 shingler_OK_2022-05-27_MM\Documents à transmettre\"/>
    </mc:Choice>
  </mc:AlternateContent>
  <xr:revisionPtr revIDLastSave="0" documentId="13_ncr:1_{68FD8C88-AEC4-4525-B77D-96533A18BB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cénarios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9" i="7" l="1"/>
  <c r="D120" i="7"/>
  <c r="D121" i="7"/>
  <c r="D107" i="7"/>
  <c r="D106" i="7"/>
  <c r="D108" i="7"/>
  <c r="D114" i="7"/>
  <c r="D116" i="7"/>
  <c r="D117" i="7"/>
  <c r="D101" i="7"/>
  <c r="D97" i="7"/>
  <c r="D98" i="7"/>
  <c r="D90" i="7"/>
  <c r="D89" i="7"/>
  <c r="D87" i="7"/>
  <c r="D88" i="7" s="1"/>
  <c r="D85" i="7"/>
  <c r="D82" i="7"/>
  <c r="D81" i="7"/>
  <c r="D78" i="7"/>
  <c r="D80" i="7"/>
  <c r="D69" i="7"/>
  <c r="D65" i="7"/>
  <c r="D60" i="7"/>
  <c r="D61" i="7"/>
  <c r="D62" i="7"/>
  <c r="D55" i="7"/>
  <c r="D53" i="7"/>
  <c r="D50" i="7"/>
  <c r="D49" i="7"/>
  <c r="D40" i="7"/>
  <c r="D34" i="7"/>
  <c r="D36" i="7"/>
  <c r="D30" i="7"/>
  <c r="D29" i="7"/>
  <c r="D31" i="7"/>
  <c r="D22" i="7"/>
  <c r="D23" i="7"/>
  <c r="D44" i="7"/>
  <c r="D45" i="7" s="1"/>
  <c r="D13" i="7"/>
  <c r="D11" i="7"/>
  <c r="D8" i="7"/>
  <c r="D5" i="7"/>
  <c r="C5" i="7"/>
  <c r="C6" i="7"/>
  <c r="D6" i="7" s="1"/>
  <c r="C7" i="7"/>
  <c r="D7" i="7" s="1"/>
  <c r="C8" i="7"/>
  <c r="C9" i="7"/>
  <c r="D9" i="7" s="1"/>
  <c r="C10" i="7"/>
  <c r="D10" i="7" s="1"/>
  <c r="C11" i="7"/>
  <c r="C13" i="7"/>
  <c r="C14" i="7"/>
  <c r="D14" i="7" s="1"/>
  <c r="C15" i="7"/>
  <c r="D15" i="7" s="1"/>
  <c r="C16" i="7"/>
  <c r="D16" i="7" s="1"/>
  <c r="C17" i="7"/>
  <c r="D17" i="7" s="1"/>
  <c r="C19" i="7"/>
  <c r="C26" i="7" s="1"/>
  <c r="C20" i="7"/>
  <c r="D20" i="7" s="1"/>
  <c r="C21" i="7"/>
  <c r="D21" i="7" s="1"/>
  <c r="C22" i="7"/>
  <c r="C23" i="7"/>
  <c r="C24" i="7"/>
  <c r="D24" i="7" s="1"/>
  <c r="C25" i="7"/>
  <c r="D25" i="7" s="1"/>
  <c r="C27" i="7"/>
  <c r="D27" i="7" s="1"/>
  <c r="C28" i="7"/>
  <c r="D28" i="7" s="1"/>
  <c r="C29" i="7"/>
  <c r="C30" i="7"/>
  <c r="C31" i="7"/>
  <c r="C32" i="7"/>
  <c r="D32" i="7" s="1"/>
  <c r="C34" i="7"/>
  <c r="C43" i="7" s="1"/>
  <c r="C35" i="7"/>
  <c r="D35" i="7" s="1"/>
  <c r="C36" i="7"/>
  <c r="C37" i="7"/>
  <c r="D37" i="7" s="1"/>
  <c r="C38" i="7"/>
  <c r="D38" i="7" s="1"/>
  <c r="C39" i="7"/>
  <c r="D39" i="7" s="1"/>
  <c r="C40" i="7"/>
  <c r="C41" i="7"/>
  <c r="D41" i="7" s="1"/>
  <c r="C42" i="7"/>
  <c r="D42" i="7" s="1"/>
  <c r="C44" i="7"/>
  <c r="C45" i="7" s="1"/>
  <c r="C46" i="7"/>
  <c r="D46" i="7" s="1"/>
  <c r="C47" i="7"/>
  <c r="D47" i="7" s="1"/>
  <c r="C48" i="7"/>
  <c r="D48" i="7" s="1"/>
  <c r="C49" i="7"/>
  <c r="C50" i="7"/>
  <c r="C52" i="7"/>
  <c r="D52" i="7" s="1"/>
  <c r="C53" i="7"/>
  <c r="C54" i="7"/>
  <c r="D54" i="7" s="1"/>
  <c r="C55" i="7"/>
  <c r="C57" i="7" s="1"/>
  <c r="C56" i="7"/>
  <c r="D56" i="7" s="1"/>
  <c r="C58" i="7"/>
  <c r="D58" i="7" s="1"/>
  <c r="C59" i="7"/>
  <c r="D59" i="7" s="1"/>
  <c r="C60" i="7"/>
  <c r="C61" i="7"/>
  <c r="C62" i="7"/>
  <c r="C63" i="7"/>
  <c r="D63" i="7" s="1"/>
  <c r="C65" i="7"/>
  <c r="C68" i="7" s="1"/>
  <c r="C66" i="7"/>
  <c r="D66" i="7" s="1"/>
  <c r="C67" i="7"/>
  <c r="D67" i="7" s="1"/>
  <c r="C69" i="7"/>
  <c r="C70" i="7"/>
  <c r="D70" i="7" s="1"/>
  <c r="C71" i="7"/>
  <c r="D71" i="7" s="1"/>
  <c r="C72" i="7"/>
  <c r="D72" i="7" s="1"/>
  <c r="C73" i="7"/>
  <c r="D73" i="7" s="1"/>
  <c r="C74" i="7"/>
  <c r="D74" i="7" s="1"/>
  <c r="C76" i="7"/>
  <c r="D76" i="7" s="1"/>
  <c r="C77" i="7"/>
  <c r="D77" i="7" s="1"/>
  <c r="C78" i="7"/>
  <c r="C79" i="7"/>
  <c r="D79" i="7" s="1"/>
  <c r="C80" i="7"/>
  <c r="C81" i="7"/>
  <c r="C82" i="7"/>
  <c r="C83" i="7"/>
  <c r="D83" i="7" s="1"/>
  <c r="C84" i="7"/>
  <c r="D84" i="7" s="1"/>
  <c r="C85" i="7"/>
  <c r="C87" i="7"/>
  <c r="C88" i="7" s="1"/>
  <c r="C89" i="7"/>
  <c r="C90" i="7"/>
  <c r="C91" i="7"/>
  <c r="D91" i="7" s="1"/>
  <c r="C92" i="7"/>
  <c r="C95" i="7" s="1"/>
  <c r="C93" i="7"/>
  <c r="D93" i="7" s="1"/>
  <c r="C94" i="7"/>
  <c r="D94" i="7" s="1"/>
  <c r="C96" i="7"/>
  <c r="D96" i="7" s="1"/>
  <c r="C97" i="7"/>
  <c r="C98" i="7"/>
  <c r="C99" i="7"/>
  <c r="D99" i="7" s="1"/>
  <c r="C100" i="7"/>
  <c r="D100" i="7" s="1"/>
  <c r="C101" i="7"/>
  <c r="C102" i="7"/>
  <c r="D102" i="7" s="1"/>
  <c r="C103" i="7"/>
  <c r="D103" i="7" s="1"/>
  <c r="C105" i="7"/>
  <c r="C118" i="7" s="1"/>
  <c r="C106" i="7"/>
  <c r="C107" i="7"/>
  <c r="C108" i="7"/>
  <c r="C109" i="7"/>
  <c r="D109" i="7" s="1"/>
  <c r="C110" i="7"/>
  <c r="D110" i="7" s="1"/>
  <c r="C111" i="7"/>
  <c r="D111" i="7" s="1"/>
  <c r="C112" i="7"/>
  <c r="D112" i="7" s="1"/>
  <c r="C113" i="7"/>
  <c r="D113" i="7" s="1"/>
  <c r="C114" i="7"/>
  <c r="C115" i="7"/>
  <c r="D115" i="7" s="1"/>
  <c r="C116" i="7"/>
  <c r="C117" i="7"/>
  <c r="C119" i="7"/>
  <c r="C124" i="7" s="1"/>
  <c r="C120" i="7"/>
  <c r="C121" i="7"/>
  <c r="C122" i="7"/>
  <c r="D122" i="7" s="1"/>
  <c r="C123" i="7"/>
  <c r="D123" i="7" s="1"/>
  <c r="C125" i="7"/>
  <c r="D125" i="7" s="1"/>
  <c r="C126" i="7"/>
  <c r="C4" i="7"/>
  <c r="D4" i="7" s="1"/>
  <c r="C51" i="7" l="1"/>
  <c r="D105" i="7"/>
  <c r="C64" i="7"/>
  <c r="C18" i="7"/>
  <c r="C33" i="7"/>
  <c r="C86" i="7"/>
  <c r="D92" i="7"/>
  <c r="D95" i="7" s="1"/>
  <c r="C104" i="7"/>
  <c r="C75" i="7"/>
  <c r="D19" i="7"/>
  <c r="D26" i="7" s="1"/>
  <c r="D124" i="7"/>
  <c r="D118" i="7"/>
  <c r="D86" i="7"/>
  <c r="D75" i="7"/>
  <c r="D57" i="7"/>
  <c r="D33" i="7"/>
  <c r="D104" i="7"/>
  <c r="D68" i="7"/>
  <c r="D64" i="7"/>
  <c r="D51" i="7"/>
  <c r="D43" i="7"/>
  <c r="D12" i="7"/>
  <c r="C12" i="7"/>
  <c r="D18" i="7"/>
  <c r="D126" i="7" l="1"/>
</calcChain>
</file>

<file path=xl/sharedStrings.xml><?xml version="1.0" encoding="utf-8"?>
<sst xmlns="http://schemas.openxmlformats.org/spreadsheetml/2006/main" count="757" uniqueCount="737">
  <si>
    <t>Municipalité régionale de comté, classée par région administrative</t>
  </si>
  <si>
    <t>Rimouski-Neigette</t>
  </si>
  <si>
    <t>Rivière-du-Loup</t>
  </si>
  <si>
    <t>Kamouraska</t>
  </si>
  <si>
    <t>La Matanie</t>
  </si>
  <si>
    <t>La Mitis</t>
  </si>
  <si>
    <t>Témiscouata</t>
  </si>
  <si>
    <t>Les Basques</t>
  </si>
  <si>
    <t>La Matapédia</t>
  </si>
  <si>
    <t>Total Bas-Saint-Laurent</t>
  </si>
  <si>
    <t>Le Fjord-du-Saguenay</t>
  </si>
  <si>
    <t>Saguenay</t>
  </si>
  <si>
    <t>Lac-Saint-Jean-Est</t>
  </si>
  <si>
    <t>Le Domaine-du-Roy</t>
  </si>
  <si>
    <t>Maria-Chapdelaine</t>
  </si>
  <si>
    <t>Total Saguenay–Lac-Saint-Jean</t>
  </si>
  <si>
    <t>La Jacques-Cartier</t>
  </si>
  <si>
    <t>La Côte-de-Beaupré</t>
  </si>
  <si>
    <t>Québec</t>
  </si>
  <si>
    <t>Portneuf</t>
  </si>
  <si>
    <t>L'île-d'Orléans</t>
  </si>
  <si>
    <t>Charlevoix</t>
  </si>
  <si>
    <t>Charlevoix-Est</t>
  </si>
  <si>
    <t>Total Capitale-Nationale</t>
  </si>
  <si>
    <t>Les Chenaux</t>
  </si>
  <si>
    <t>Trois-Rivières</t>
  </si>
  <si>
    <t>Maskinongé</t>
  </si>
  <si>
    <t>La Tuque</t>
  </si>
  <si>
    <t>Mékinac</t>
  </si>
  <si>
    <t>Shawinigan</t>
  </si>
  <si>
    <t>Total Mauricie</t>
  </si>
  <si>
    <t>Sherbrooke</t>
  </si>
  <si>
    <t>Le Val-Saint-François</t>
  </si>
  <si>
    <t>Memphrémagog</t>
  </si>
  <si>
    <t>Coaticook</t>
  </si>
  <si>
    <t>Le Granit</t>
  </si>
  <si>
    <t>Le Haut-Saint-François</t>
  </si>
  <si>
    <t>Les Sources</t>
  </si>
  <si>
    <t>Total Estrie</t>
  </si>
  <si>
    <t>Total Montréal</t>
  </si>
  <si>
    <t>Les Collines-de-l'Outaouais</t>
  </si>
  <si>
    <t>Gatineau</t>
  </si>
  <si>
    <t>Papineau</t>
  </si>
  <si>
    <t>La Vallée-de-la-Gatineau</t>
  </si>
  <si>
    <t>Pontiac</t>
  </si>
  <si>
    <t>Total Outaouais</t>
  </si>
  <si>
    <t>Rouyn-Noranda</t>
  </si>
  <si>
    <t>La Vallée-de-l'Or</t>
  </si>
  <si>
    <t>Abitibi</t>
  </si>
  <si>
    <t>Témiscamingue</t>
  </si>
  <si>
    <t>Abitibi-Ouest</t>
  </si>
  <si>
    <t>Total Abitibi-Témiscamingue</t>
  </si>
  <si>
    <t>Caniapiscau</t>
  </si>
  <si>
    <t>Sept-Rivières</t>
  </si>
  <si>
    <t>Minganie</t>
  </si>
  <si>
    <t>Manicouagan</t>
  </si>
  <si>
    <t>La Haute-Côte-Nord</t>
  </si>
  <si>
    <t>Le Golfe-du-Saint-Laurent</t>
  </si>
  <si>
    <t>Total Côte-Nord</t>
  </si>
  <si>
    <t>Gouvernement de la nation crie</t>
  </si>
  <si>
    <t>La Côte-de-Gaspé</t>
  </si>
  <si>
    <t>Les Îles-de-la-Madeleine</t>
  </si>
  <si>
    <t>Bonaventure</t>
  </si>
  <si>
    <t>Avignon</t>
  </si>
  <si>
    <t>Le Rocher-Percé</t>
  </si>
  <si>
    <t>La Haute-Gaspésie</t>
  </si>
  <si>
    <t>La Nouvelle-Beauce</t>
  </si>
  <si>
    <t>Lévis</t>
  </si>
  <si>
    <t>Bellechasse</t>
  </si>
  <si>
    <t>Lotbinière</t>
  </si>
  <si>
    <t>Beauce-Sartigan</t>
  </si>
  <si>
    <t>Robert-Cliche</t>
  </si>
  <si>
    <t>L'Islet</t>
  </si>
  <si>
    <t>Montmagny</t>
  </si>
  <si>
    <t>Les Appalaches</t>
  </si>
  <si>
    <t>Les Etchemins</t>
  </si>
  <si>
    <t>Total Chaudière-Appalaches</t>
  </si>
  <si>
    <t>Laval</t>
  </si>
  <si>
    <t>Total Laval</t>
  </si>
  <si>
    <t>Les Moulins</t>
  </si>
  <si>
    <t>L'Assomption</t>
  </si>
  <si>
    <t>Montcalm</t>
  </si>
  <si>
    <t>Joliette</t>
  </si>
  <si>
    <t>D'Autray</t>
  </si>
  <si>
    <t>Matawinie</t>
  </si>
  <si>
    <t>Total Lanaudière</t>
  </si>
  <si>
    <t>Mirabel</t>
  </si>
  <si>
    <t>Thérèse-De Blainville</t>
  </si>
  <si>
    <t>Deux-Montagnes</t>
  </si>
  <si>
    <t>La Rivière-du-Nord</t>
  </si>
  <si>
    <t>Les Pays-d'en-Haut</t>
  </si>
  <si>
    <t>Les Laurentides</t>
  </si>
  <si>
    <t>Argenteuil</t>
  </si>
  <si>
    <t>Antoine-Labelle</t>
  </si>
  <si>
    <t>Total Laurentides</t>
  </si>
  <si>
    <t>La Vallée-du-Richelieu</t>
  </si>
  <si>
    <t>Vaudreuil-Soulanges</t>
  </si>
  <si>
    <t>Marguerite-D'Youville</t>
  </si>
  <si>
    <t>Roussillon</t>
  </si>
  <si>
    <t>Rouville</t>
  </si>
  <si>
    <t>Longueuil</t>
  </si>
  <si>
    <t>Le Haut-Richelieu</t>
  </si>
  <si>
    <t>Les Maskoutains</t>
  </si>
  <si>
    <t>La Haute-Yamaska</t>
  </si>
  <si>
    <t>Brome-Missisquoi</t>
  </si>
  <si>
    <t>Les Jardins-de-Napierville</t>
  </si>
  <si>
    <t>Beauharnois-Salaberry</t>
  </si>
  <si>
    <t>Acton</t>
  </si>
  <si>
    <t>Pierre-De Saurel</t>
  </si>
  <si>
    <t>Le Haut-Saint-Laurent</t>
  </si>
  <si>
    <t>Total Montérégie</t>
  </si>
  <si>
    <t>Drummond</t>
  </si>
  <si>
    <t>Arthabaska</t>
  </si>
  <si>
    <t>Bécancour</t>
  </si>
  <si>
    <t>L'Érable</t>
  </si>
  <si>
    <t>Nicolet-Yamaska</t>
  </si>
  <si>
    <t>Total Centre-du-Québec</t>
  </si>
  <si>
    <t>TOTAL</t>
  </si>
  <si>
    <t>Montréal</t>
  </si>
  <si>
    <t>Total Gaspésie–Îles-de-la-Madeleine</t>
  </si>
  <si>
    <t>Admin. régionale Kativik</t>
  </si>
  <si>
    <t>Admin. régionale de la Baie-James</t>
  </si>
  <si>
    <t>Total Nord-du-Québec*</t>
  </si>
  <si>
    <t>Adresse</t>
  </si>
  <si>
    <t xml:space="preserve">Ville </t>
  </si>
  <si>
    <t>Code postal</t>
  </si>
  <si>
    <t>23, rue de l'Évêché Ouest, Bureau 200</t>
  </si>
  <si>
    <t>Rimouski</t>
  </si>
  <si>
    <t>G5L4H4</t>
  </si>
  <si>
    <t>310, rue Saint-Pierre</t>
  </si>
  <si>
    <t>G5R3V3</t>
  </si>
  <si>
    <t>235, rue Rochette</t>
  </si>
  <si>
    <t>Saint-Pascal</t>
  </si>
  <si>
    <t>G0L3Y0</t>
  </si>
  <si>
    <t>158, rue Soucy, 2e Étage</t>
  </si>
  <si>
    <t>Matane</t>
  </si>
  <si>
    <t>G4W2E3</t>
  </si>
  <si>
    <t>1534, boulevard Jacques-Cartier</t>
  </si>
  <si>
    <t>Mont-Joli</t>
  </si>
  <si>
    <t>G5H2V8</t>
  </si>
  <si>
    <t>5, rue de l'Hôtel-de-Ville, Bureau 101</t>
  </si>
  <si>
    <t>Témiscouata-sur-le-Lac</t>
  </si>
  <si>
    <t>G0L1X0</t>
  </si>
  <si>
    <t>400-2, rue Jean-Rioux</t>
  </si>
  <si>
    <t>Trois-Pistoles</t>
  </si>
  <si>
    <t>G0L4K0</t>
  </si>
  <si>
    <t>420, route 132 Ouest</t>
  </si>
  <si>
    <t>Amqui</t>
  </si>
  <si>
    <t>G5J2G6</t>
  </si>
  <si>
    <t>3110, boulevard Martel</t>
  </si>
  <si>
    <t>Saint-Honoré</t>
  </si>
  <si>
    <t>G0V1L0</t>
  </si>
  <si>
    <t>201, rue Racine Est</t>
  </si>
  <si>
    <t>G7H 5B8</t>
  </si>
  <si>
    <t>625, rue Bergeron Ouest</t>
  </si>
  <si>
    <t>Alma</t>
  </si>
  <si>
    <t>G8B1V3</t>
  </si>
  <si>
    <t>901, boulevard Saint-Joseph</t>
  </si>
  <si>
    <t>Roberval</t>
  </si>
  <si>
    <t>G8H2L8</t>
  </si>
  <si>
    <t>173, boulevard Saint-Michel</t>
  </si>
  <si>
    <t>Dolbeau-Mistassini</t>
  </si>
  <si>
    <t>G8L4N9</t>
  </si>
  <si>
    <t>60, rue Saint-Patrick</t>
  </si>
  <si>
    <t>Shannon</t>
  </si>
  <si>
    <t>G3S1P8</t>
  </si>
  <si>
    <t>3, rue de la Seigneurie</t>
  </si>
  <si>
    <t>Château-Richer</t>
  </si>
  <si>
    <t>G0A1N0</t>
  </si>
  <si>
    <t>2, rue des Jardins</t>
  </si>
  <si>
    <t>G1R 4S9</t>
  </si>
  <si>
    <t>185, route 138</t>
  </si>
  <si>
    <t>Cap-Santé</t>
  </si>
  <si>
    <t>G0A1L0</t>
  </si>
  <si>
    <t>2480, chemin Royal</t>
  </si>
  <si>
    <t>Sainte-Famille-de-l'Île-d'Orléans</t>
  </si>
  <si>
    <t>G0A3P0</t>
  </si>
  <si>
    <t>4, place de l'Église</t>
  </si>
  <si>
    <t>Baie-Saint-Paul</t>
  </si>
  <si>
    <t>G3Z1T2</t>
  </si>
  <si>
    <t>172, boulevard Notre-Dame</t>
  </si>
  <si>
    <t>Clermont</t>
  </si>
  <si>
    <t>G4A1G1</t>
  </si>
  <si>
    <t>630, rue Principale</t>
  </si>
  <si>
    <t>Saint-Luc-de-Vincennes</t>
  </si>
  <si>
    <t>G0X3K0</t>
  </si>
  <si>
    <t>1325, place de l'Hôtel-de-Ville</t>
  </si>
  <si>
    <t>G9A 5H3</t>
  </si>
  <si>
    <t>651, boulevard Saint-Laurent Eest</t>
  </si>
  <si>
    <t>Louiseville</t>
  </si>
  <si>
    <t>J5V1J1</t>
  </si>
  <si>
    <t>375, rue Saint-Joseph</t>
  </si>
  <si>
    <t>G9X 1L5</t>
  </si>
  <si>
    <t>560, rue Notre-Dame</t>
  </si>
  <si>
    <t>Saint-Tite</t>
  </si>
  <si>
    <t>G0X3H0</t>
  </si>
  <si>
    <t>550, avenue de l'Hôtel-de-Ville</t>
  </si>
  <si>
    <t>G9N 6V3</t>
  </si>
  <si>
    <t>191, rue du Palais</t>
  </si>
  <si>
    <t>J1H 5H9</t>
  </si>
  <si>
    <t>810, montée du Parc</t>
  </si>
  <si>
    <t>Richmond</t>
  </si>
  <si>
    <t>J0B2H0</t>
  </si>
  <si>
    <t>455, rue MacDonald, Bureau 200</t>
  </si>
  <si>
    <t>Magog</t>
  </si>
  <si>
    <t>J1X1M2</t>
  </si>
  <si>
    <t>294, rue Saint-Jacques Nord</t>
  </si>
  <si>
    <t>J1A2R3</t>
  </si>
  <si>
    <t>5600, rue Frontenac</t>
  </si>
  <si>
    <t>Lac-Mégantic</t>
  </si>
  <si>
    <t>G6B1H5</t>
  </si>
  <si>
    <t>85, rue du Parc</t>
  </si>
  <si>
    <t>Cookshire-Eaton</t>
  </si>
  <si>
    <t>J0B1M0</t>
  </si>
  <si>
    <t>309, rue Chassé</t>
  </si>
  <si>
    <t>Val-des-Sources</t>
  </si>
  <si>
    <t>J1T2B4</t>
  </si>
  <si>
    <t>155, rue Notre-Dame Est</t>
  </si>
  <si>
    <t>H2Y 1B5</t>
  </si>
  <si>
    <t>216, chemin d'Old Chelsea</t>
  </si>
  <si>
    <t>Chelsea</t>
  </si>
  <si>
    <t>J9B1J4</t>
  </si>
  <si>
    <t>25, rue Laurier</t>
  </si>
  <si>
    <t>J8X 3Y9</t>
  </si>
  <si>
    <t>266, rue Viger</t>
  </si>
  <si>
    <t>Papineauville</t>
  </si>
  <si>
    <t>J0V1R0</t>
  </si>
  <si>
    <t>7, rue de la Polyvalente</t>
  </si>
  <si>
    <t>Gracefield</t>
  </si>
  <si>
    <t>J0X1W0</t>
  </si>
  <si>
    <t>602, route 301 Nord</t>
  </si>
  <si>
    <t>Campbell's Bay</t>
  </si>
  <si>
    <t>J0X1K0</t>
  </si>
  <si>
    <t>100, rue Taschereau Est</t>
  </si>
  <si>
    <t>J9X 5C3</t>
  </si>
  <si>
    <t>42, place Hammond</t>
  </si>
  <si>
    <t>Val-d'Or</t>
  </si>
  <si>
    <t>J9P3A9</t>
  </si>
  <si>
    <t>582, 10e Avenue Ouest</t>
  </si>
  <si>
    <t>Amos</t>
  </si>
  <si>
    <t>J9T1X3</t>
  </si>
  <si>
    <t>21, rue Notre-Dame-de-Lourdes, Bureau 209</t>
  </si>
  <si>
    <t>Ville-Marie</t>
  </si>
  <si>
    <t>J9V1X8</t>
  </si>
  <si>
    <t>11, 5e Avenue Est</t>
  </si>
  <si>
    <t>La Sarre</t>
  </si>
  <si>
    <t>J9Z1K7</t>
  </si>
  <si>
    <t>100, rue le Carrefour</t>
  </si>
  <si>
    <t>Fermont</t>
  </si>
  <si>
    <t>G0G1J0</t>
  </si>
  <si>
    <t>1166, boulevard Laure</t>
  </si>
  <si>
    <t>Sept-Îles</t>
  </si>
  <si>
    <t>G4S1C4</t>
  </si>
  <si>
    <t>1303, rue de la Digue</t>
  </si>
  <si>
    <t>Havre-Saint-Pierre</t>
  </si>
  <si>
    <t>G0G1P0</t>
  </si>
  <si>
    <t>768, rue Bossé</t>
  </si>
  <si>
    <t>Baie-Comeau</t>
  </si>
  <si>
    <t>G5C1L6</t>
  </si>
  <si>
    <t>26, rue de la Rivière, Bureau 101</t>
  </si>
  <si>
    <t>Les Escoumins</t>
  </si>
  <si>
    <t>G0T1K0</t>
  </si>
  <si>
    <t>29, chemin d'Aylmer, Bureau 400</t>
  </si>
  <si>
    <t>Chevery</t>
  </si>
  <si>
    <t>G0G1G0</t>
  </si>
  <si>
    <t>298A, boulevard de York Sud</t>
  </si>
  <si>
    <t>Gaspé</t>
  </si>
  <si>
    <t>G4X2L6</t>
  </si>
  <si>
    <t>460, chemin Principal</t>
  </si>
  <si>
    <t>G4T 1A1</t>
  </si>
  <si>
    <t>51, rue Notre-Dame</t>
  </si>
  <si>
    <t>New Carlisle</t>
  </si>
  <si>
    <t>G0C1Z0</t>
  </si>
  <si>
    <t>102, rue Nadeau C.P. 5030</t>
  </si>
  <si>
    <t>Carleton-sur-Mer</t>
  </si>
  <si>
    <t>G0C2Z0</t>
  </si>
  <si>
    <t>129, boulevard René-Lévesque Ouest, Bureau 101</t>
  </si>
  <si>
    <t>Chandler</t>
  </si>
  <si>
    <t>G0C1K0</t>
  </si>
  <si>
    <t>464, boulevard Sainte-Anne Ouest</t>
  </si>
  <si>
    <t>Sainte-Anne-des-Monts</t>
  </si>
  <si>
    <t>G4V1T5</t>
  </si>
  <si>
    <t>268, rue d'Assise, Bureau 103</t>
  </si>
  <si>
    <t>Vallée-Jonction</t>
  </si>
  <si>
    <t>G0S3J0</t>
  </si>
  <si>
    <t>2175, chemin du Fleuve</t>
  </si>
  <si>
    <t>G6W 7W9</t>
  </si>
  <si>
    <t>100, rue Monseigneur-Bilodeau</t>
  </si>
  <si>
    <t>Saint-Lazare-de-Bellechasse</t>
  </si>
  <si>
    <t>G0R3J0</t>
  </si>
  <si>
    <t>6375, rue Garneau</t>
  </si>
  <si>
    <t>Sainte-Croix</t>
  </si>
  <si>
    <t>G0S2H0</t>
  </si>
  <si>
    <t>2727, boulevard Dionne</t>
  </si>
  <si>
    <t>Saint-Georges</t>
  </si>
  <si>
    <t>G5Y3Y1</t>
  </si>
  <si>
    <t>111A, 107e Rue</t>
  </si>
  <si>
    <t>Beauceville</t>
  </si>
  <si>
    <t>G5X2P9</t>
  </si>
  <si>
    <t>34A, rue Fortin</t>
  </si>
  <si>
    <t>Saint-Jean-Port-Joli</t>
  </si>
  <si>
    <t>G0R3G0</t>
  </si>
  <si>
    <t>6, rue Saint-Jean-Baptiste Est, Bureau 300</t>
  </si>
  <si>
    <t>G5V1J7</t>
  </si>
  <si>
    <t>233, boulevard Frontenac Ouest, 2e étage</t>
  </si>
  <si>
    <t>Thetford Mines</t>
  </si>
  <si>
    <t>G6G6K2</t>
  </si>
  <si>
    <t>223, 2e Avenue</t>
  </si>
  <si>
    <t>Lac-Etchemin</t>
  </si>
  <si>
    <t>G0R1S0</t>
  </si>
  <si>
    <t>3131, boulevard Saint-Martin Ouest,</t>
  </si>
  <si>
    <t>H7V 3Z4</t>
  </si>
  <si>
    <t>710, boulevard des Seigneurs, 2e Étage</t>
  </si>
  <si>
    <t>Terrebonne</t>
  </si>
  <si>
    <t>J6W1T6</t>
  </si>
  <si>
    <t>300A, rue Dorval</t>
  </si>
  <si>
    <t>J5W3A1</t>
  </si>
  <si>
    <t>1540, rue Albert</t>
  </si>
  <si>
    <t>Sainte-Julienne</t>
  </si>
  <si>
    <t>J0K2T0</t>
  </si>
  <si>
    <t>632, rue De Lanaudière</t>
  </si>
  <si>
    <t>J6E3M7</t>
  </si>
  <si>
    <t>550, rue De Montcalm</t>
  </si>
  <si>
    <t>Berthierville</t>
  </si>
  <si>
    <t>J0K1A0</t>
  </si>
  <si>
    <t>3184, 1re Avenue</t>
  </si>
  <si>
    <t>Rawdon</t>
  </si>
  <si>
    <t>J0K1S0</t>
  </si>
  <si>
    <t>14111, rue Saint-Jean</t>
  </si>
  <si>
    <t>J7J 1Y3</t>
  </si>
  <si>
    <t>201, boulevard du Curé Labelle, Bureau 304</t>
  </si>
  <si>
    <t xml:space="preserve">Sainte-Thérèse </t>
  </si>
  <si>
    <t>J7E2X6</t>
  </si>
  <si>
    <t>1, place de la Gare, Bureau 301</t>
  </si>
  <si>
    <t>Saint-Eustache</t>
  </si>
  <si>
    <t>J7R0B4</t>
  </si>
  <si>
    <t>349, rue Labelle</t>
  </si>
  <si>
    <t>Saint-Jérôme</t>
  </si>
  <si>
    <t>J7Z5L2</t>
  </si>
  <si>
    <t>1014, rue Valiquette</t>
  </si>
  <si>
    <t>Sainte-Adèle</t>
  </si>
  <si>
    <t>J8B2M3</t>
  </si>
  <si>
    <t>1255, chemin des Lacs</t>
  </si>
  <si>
    <t>Saint-Faustin--Lac-Carré</t>
  </si>
  <si>
    <t>J0T1J2</t>
  </si>
  <si>
    <t>430, rue Grace</t>
  </si>
  <si>
    <t>Lachute</t>
  </si>
  <si>
    <t>J8H1M6</t>
  </si>
  <si>
    <t>425, rue du Pont</t>
  </si>
  <si>
    <t>Mont-Laurier</t>
  </si>
  <si>
    <t>J9L2R6</t>
  </si>
  <si>
    <t>255, boulevard Laurier, Bureau 100</t>
  </si>
  <si>
    <t>McMasterville</t>
  </si>
  <si>
    <t>J3G0B7</t>
  </si>
  <si>
    <t>280, boulevard Harwood</t>
  </si>
  <si>
    <t>Vaudreuil-Dorion</t>
  </si>
  <si>
    <t>J7V1Y5</t>
  </si>
  <si>
    <t>609, route Marie-Victorin</t>
  </si>
  <si>
    <t>Verchères</t>
  </si>
  <si>
    <t>J0L2R0</t>
  </si>
  <si>
    <t>260, rue Saint-Pierre, Bureau 200</t>
  </si>
  <si>
    <t>Saint-Constant</t>
  </si>
  <si>
    <t>J5A2A5</t>
  </si>
  <si>
    <t>500, rue Desjardins, Bureau 100</t>
  </si>
  <si>
    <t>Marieville</t>
  </si>
  <si>
    <t>J3M1E1</t>
  </si>
  <si>
    <t>4250, chemin de la Savane</t>
  </si>
  <si>
    <t>J3Y 9G4</t>
  </si>
  <si>
    <t>380, 4e Avenue</t>
  </si>
  <si>
    <t>Saint-Jean-sur-Richelieu</t>
  </si>
  <si>
    <t>J2X1W9</t>
  </si>
  <si>
    <t>805, avenue du Palais</t>
  </si>
  <si>
    <t>Saint-Hyacinthe</t>
  </si>
  <si>
    <t>J2S5C6</t>
  </si>
  <si>
    <t>76, rue Dufferin</t>
  </si>
  <si>
    <t>Granby</t>
  </si>
  <si>
    <t>J2G9L4</t>
  </si>
  <si>
    <t>749, rue Principale</t>
  </si>
  <si>
    <t>Cowansville</t>
  </si>
  <si>
    <t>J2K1J8</t>
  </si>
  <si>
    <t>1767, rue Principale</t>
  </si>
  <si>
    <t>Saint-Michel</t>
  </si>
  <si>
    <t>J0L2J0</t>
  </si>
  <si>
    <t>2, rue Ellice</t>
  </si>
  <si>
    <t>Beauharnois</t>
  </si>
  <si>
    <t>J6N1W6</t>
  </si>
  <si>
    <t>1037, rue Beaugrand</t>
  </si>
  <si>
    <t>Acton Vale</t>
  </si>
  <si>
    <t>J0H1A0</t>
  </si>
  <si>
    <t>50, rue du Fort</t>
  </si>
  <si>
    <t>Sorel-Tracy</t>
  </si>
  <si>
    <t>J3P7X7</t>
  </si>
  <si>
    <t>10, rue King, Bureau 400</t>
  </si>
  <si>
    <t>Huntingdon</t>
  </si>
  <si>
    <t>J0S1H0</t>
  </si>
  <si>
    <t>436, rue Lindsay</t>
  </si>
  <si>
    <t>Drummondville</t>
  </si>
  <si>
    <t>J2B1G6</t>
  </si>
  <si>
    <t>150, rue Notre-Dame Ouest</t>
  </si>
  <si>
    <t>Victoriaville</t>
  </si>
  <si>
    <t>G6P1R9</t>
  </si>
  <si>
    <t>3689, boulevard Bécancour, Bureau 1</t>
  </si>
  <si>
    <t>G9H3W7</t>
  </si>
  <si>
    <t>1783, avenue Saint-Édouard</t>
  </si>
  <si>
    <t>Plessisville</t>
  </si>
  <si>
    <t>G6L3S7</t>
  </si>
  <si>
    <t>257-1, rue de Monseigneur-Courchesne</t>
  </si>
  <si>
    <t>Nicolet</t>
  </si>
  <si>
    <t>J3T2C1</t>
  </si>
  <si>
    <t>Matagami</t>
  </si>
  <si>
    <t>J0Y 2A0</t>
  </si>
  <si>
    <t>110, boulevard Matagami</t>
  </si>
  <si>
    <t>Nom du DG</t>
  </si>
  <si>
    <t>Courriel DG</t>
  </si>
  <si>
    <t>Cellulaire DG</t>
  </si>
  <si>
    <t>Jimmy Morneau</t>
  </si>
  <si>
    <t>jmorneau@caniapiscau.ca</t>
  </si>
  <si>
    <t>581-287-5339</t>
  </si>
  <si>
    <t>Alain Lapierre</t>
  </si>
  <si>
    <t>alain.lapierre@mrc.septrivieres.qc.ca</t>
  </si>
  <si>
    <t>418-961-8668</t>
  </si>
  <si>
    <t>Nathalie de Grandpré</t>
  </si>
  <si>
    <t>NdeGrandpre@mrc.minganie.org</t>
  </si>
  <si>
    <t>418-538-0010</t>
  </si>
  <si>
    <t>Lise Fortin</t>
  </si>
  <si>
    <t>lise.fortin@mrcmanicouagan.qc.ca</t>
  </si>
  <si>
    <t>418-295-5828</t>
  </si>
  <si>
    <t>Paul Langlois</t>
  </si>
  <si>
    <t>directeurgeneral@mrchcn.qc.ca</t>
  </si>
  <si>
    <t>418-752-4773</t>
  </si>
  <si>
    <t>Karine Monger</t>
  </si>
  <si>
    <t>karine.monger@mrcgsl.ca</t>
  </si>
  <si>
    <t xml:space="preserve">418-961-8085 </t>
  </si>
  <si>
    <t>Claude Chénier</t>
  </si>
  <si>
    <t>cchenier@mrcdescollines.com</t>
  </si>
  <si>
    <t>819 664-4297</t>
  </si>
  <si>
    <t>Luc Bard</t>
  </si>
  <si>
    <t>bard.luc@gatineau.ca</t>
  </si>
  <si>
    <t>819 360-2871</t>
  </si>
  <si>
    <t>Roxanne Lauzon</t>
  </si>
  <si>
    <t>r.lauzon@mrc-papineau.com</t>
  </si>
  <si>
    <t>819 981-0413</t>
  </si>
  <si>
    <t>Chantal Rondeau</t>
  </si>
  <si>
    <t>crondeau@mrcvg.qc.ca</t>
  </si>
  <si>
    <t>819 334-2486</t>
  </si>
  <si>
    <t>Bernard Roy</t>
  </si>
  <si>
    <t>b.roy@mrcpontiac.qc.ca</t>
  </si>
  <si>
    <t>819 661-0973</t>
  </si>
  <si>
    <t>418 937-7287</t>
  </si>
  <si>
    <t>acummings@muniles.ca</t>
  </si>
  <si>
    <t>Ariane Cummings</t>
  </si>
  <si>
    <t>Jacques Ulysse</t>
  </si>
  <si>
    <t>j.ulysse@laval.ca</t>
  </si>
  <si>
    <t>514 209-9915</t>
  </si>
  <si>
    <t>Mario Boily</t>
  </si>
  <si>
    <t>m.boily@ville.mirabel.qc.ca</t>
  </si>
  <si>
    <t>514 829-8696</t>
  </si>
  <si>
    <t>Kamal El-Batal</t>
  </si>
  <si>
    <t>kelbatal@mrc-tdb.org</t>
  </si>
  <si>
    <t>514 802-6629</t>
  </si>
  <si>
    <t>Jean-Louis Blanchette</t>
  </si>
  <si>
    <t>jlblanchette@mrc2m.qc.ca</t>
  </si>
  <si>
    <t>819 679-9100</t>
  </si>
  <si>
    <t>Roger Hotte</t>
  </si>
  <si>
    <t>rhotte@mrcrdn.qc.ca</t>
  </si>
  <si>
    <t>450 602-3647</t>
  </si>
  <si>
    <t>Jackline Williams</t>
  </si>
  <si>
    <t>jwilliams@mrcpdh.org</t>
  </si>
  <si>
    <t>819 440-5631</t>
  </si>
  <si>
    <t>Nancy Pelletier</t>
  </si>
  <si>
    <t>dg@mrclaurentides.qc.ca</t>
  </si>
  <si>
    <t>819 324-8442</t>
  </si>
  <si>
    <t>Éric Pelletier en remplacement de M. Carrière</t>
  </si>
  <si>
    <t>epelletier@argenteuil.qc.ca</t>
  </si>
  <si>
    <t>514 475-4516</t>
  </si>
  <si>
    <t>Mylène Mayer</t>
  </si>
  <si>
    <t>m.mayer@mrc-antoine-labelle.qc.ca</t>
  </si>
  <si>
    <t>819 436-2586</t>
  </si>
  <si>
    <t>Bruno Bernatchez</t>
  </si>
  <si>
    <t>bruno.bernatchez@cotedegaspe.ca</t>
  </si>
  <si>
    <t>418-361-2328</t>
  </si>
  <si>
    <t>François Bujold</t>
  </si>
  <si>
    <t>fbujold@mrcbonaventure.com</t>
  </si>
  <si>
    <t>581 886-3347</t>
  </si>
  <si>
    <t>David Bourdages</t>
  </si>
  <si>
    <t>david.bourdages@mrcavignon.com</t>
  </si>
  <si>
    <t>418-391-1770</t>
  </si>
  <si>
    <t>Christine Roussy</t>
  </si>
  <si>
    <t>croussy@rocherperce.qc.ca</t>
  </si>
  <si>
    <t>418 616-8800</t>
  </si>
  <si>
    <t>Maryse Létourneau</t>
  </si>
  <si>
    <t>maryse.cld@globetrotter.net</t>
  </si>
  <si>
    <t>418 763-8430</t>
  </si>
  <si>
    <t>Huguette Lemay</t>
  </si>
  <si>
    <t>huguette.lemay@rouyn-noranda.ca</t>
  </si>
  <si>
    <t>819-279-1954</t>
  </si>
  <si>
    <t>Christian Riopel</t>
  </si>
  <si>
    <t>christianriopel@mrcvo.qc.ca</t>
  </si>
  <si>
    <t>819-825-7733 # 223</t>
  </si>
  <si>
    <t>Christine Meunier (par intérim)</t>
  </si>
  <si>
    <t>christine.meunier@mrcabitibi.qc.ca</t>
  </si>
  <si>
    <t>819-732-5356</t>
  </si>
  <si>
    <t>Lyne Gironne</t>
  </si>
  <si>
    <t>lyne.gironne@mrctemiscamingue.qc.ca</t>
  </si>
  <si>
    <t>819-629-9805</t>
  </si>
  <si>
    <t>Normand Lagrange</t>
  </si>
  <si>
    <t>nlagrange@mrcao.qc.ca</t>
  </si>
  <si>
    <t>819-333-7036</t>
  </si>
  <si>
    <t>Peggy Lemieux</t>
  </si>
  <si>
    <t>418 540-9186</t>
  </si>
  <si>
    <t>peggy.lemieux@mrc-fjord.qc.ca</t>
  </si>
  <si>
    <t>Jean-François Boivin</t>
  </si>
  <si>
    <t>418 820-5195</t>
  </si>
  <si>
    <t>jean-francois.boivin@ville.saguenay.qc.ca</t>
  </si>
  <si>
    <t>Sabin Larouche</t>
  </si>
  <si>
    <t>418 480-7106</t>
  </si>
  <si>
    <t>sabin.larouche@mrclac.qc.ca</t>
  </si>
  <si>
    <t>Mario Gagnon</t>
  </si>
  <si>
    <t>418 679-7513</t>
  </si>
  <si>
    <t>mgagnon@mrcdomaineduroy.ca</t>
  </si>
  <si>
    <t>Marie-Claude Fortin</t>
  </si>
  <si>
    <t>418 671-0801</t>
  </si>
  <si>
    <t>mcfortin@mrcmaria.qc.ca</t>
  </si>
  <si>
    <t>Claude Robichaud</t>
  </si>
  <si>
    <t>crobichaud@mrclesmoulins.ca</t>
  </si>
  <si>
    <t>Joffrey Bouchard</t>
  </si>
  <si>
    <t>bouchardj@mrclassomption.qc.ca</t>
  </si>
  <si>
    <t>Nicolas Rousseau</t>
  </si>
  <si>
    <t>nrousseau@mrcmontcalm.com</t>
  </si>
  <si>
    <t>Nancy Fortier</t>
  </si>
  <si>
    <t>direction@mrcjoliette.qc.ca</t>
  </si>
  <si>
    <t>Bruno Tremblay</t>
  </si>
  <si>
    <t>btremblay@mrcautray.qc.ca</t>
  </si>
  <si>
    <t>Réal Brassard,</t>
  </si>
  <si>
    <t>rbrassard@matawinie.org</t>
  </si>
  <si>
    <t>Mario Caron</t>
  </si>
  <si>
    <t>mariocaron@nouvellebeauce.com</t>
  </si>
  <si>
    <t>418-386-6916</t>
  </si>
  <si>
    <t>Luc De La Durantaye</t>
  </si>
  <si>
    <t>ldeladurantaye@ville.levis.qc.ca</t>
  </si>
  <si>
    <t>581-990-7011</t>
  </si>
  <si>
    <t>Anick Beaudoin</t>
  </si>
  <si>
    <t>Abeaudoin@mrcbellechasse.qc.ca</t>
  </si>
  <si>
    <t>418-670-1339</t>
  </si>
  <si>
    <t>Stéphane Bergeron</t>
  </si>
  <si>
    <t>stephane.bergeron@mrclotbiniere.org</t>
  </si>
  <si>
    <t>418-802-5828</t>
  </si>
  <si>
    <t>Éric Paquet</t>
  </si>
  <si>
    <t>eric.paquet@mrcbeaucesartigan.com</t>
  </si>
  <si>
    <t>418-225-2399</t>
  </si>
  <si>
    <t>Jacques Bussière</t>
  </si>
  <si>
    <t>direction@beaucerc.com</t>
  </si>
  <si>
    <t>418-520-4145</t>
  </si>
  <si>
    <t>Patrick Hamelin</t>
  </si>
  <si>
    <t>p.hamelin@mrclislet.com</t>
  </si>
  <si>
    <t>418-234-7021</t>
  </si>
  <si>
    <t>Nancy Labrecque</t>
  </si>
  <si>
    <t>nlabrecque@montmagny.com</t>
  </si>
  <si>
    <t>418-241-3588</t>
  </si>
  <si>
    <t>Louis Laferrière</t>
  </si>
  <si>
    <t>llaferriere@mrcdesappalaches.ca</t>
  </si>
  <si>
    <t>418-333-1014</t>
  </si>
  <si>
    <t>Judith Leblond</t>
  </si>
  <si>
    <t>jleblond@mrcetchemins.qc.ca</t>
  </si>
  <si>
    <t>418-625-9000</t>
  </si>
  <si>
    <t>Gabriel Rioux</t>
  </si>
  <si>
    <t>grioux@mrcdrummond.qc.ca</t>
  </si>
  <si>
    <t>819 690-7160</t>
  </si>
  <si>
    <t>Frédérick Michaud</t>
  </si>
  <si>
    <t>frederick.michaud@mrc-arthabaska.qc.ca</t>
  </si>
  <si>
    <t>819 352-9077</t>
  </si>
  <si>
    <t>Daniel Béliveau</t>
  </si>
  <si>
    <t>d.beliveau@mrcbecancour.qc.ca</t>
  </si>
  <si>
    <t>819 609-4474</t>
  </si>
  <si>
    <t>Raphaël Teyssier</t>
  </si>
  <si>
    <t>rteyssier@erable.ca</t>
  </si>
  <si>
    <t>438 504-9706</t>
  </si>
  <si>
    <t>Michel Côté</t>
  </si>
  <si>
    <t>m.cote@mrcny.qc.ca</t>
  </si>
  <si>
    <t>819 371-4215</t>
  </si>
  <si>
    <t>Sandra Boucher</t>
  </si>
  <si>
    <t xml:space="preserve">sboucher@mrc.jacques-cartier.com </t>
  </si>
  <si>
    <t>418-844-2160 p. 307</t>
  </si>
  <si>
    <t>Michel Bélanger</t>
  </si>
  <si>
    <t>michelbelanger@mrccotedebeaupre.qc.ca</t>
  </si>
  <si>
    <t>418-824-3420 p. 222</t>
  </si>
  <si>
    <t>Luc Monty</t>
  </si>
  <si>
    <t>Luc.Monty@ville.quebec.qc.ca</t>
  </si>
  <si>
    <t>418-641-6010</t>
  </si>
  <si>
    <t>Josée Frenette</t>
  </si>
  <si>
    <t>josee.frenette@mrc-portneuf.qc.ca</t>
  </si>
  <si>
    <t>418-285-3744 p. 103</t>
  </si>
  <si>
    <t>Chantale Cormier</t>
  </si>
  <si>
    <t>ccormier@mrcio.qc.ca</t>
  </si>
  <si>
    <t>418-829-1011 p. 227</t>
  </si>
  <si>
    <t>Karine Horvath</t>
  </si>
  <si>
    <t xml:space="preserve">khorvath@mrccharlevoix.ca </t>
  </si>
  <si>
    <t>418-435-2639 p. 6002</t>
  </si>
  <si>
    <t>Pierre Girard</t>
  </si>
  <si>
    <t>pierre.girard@mrccharlevoixest.ca </t>
  </si>
  <si>
    <t>418-439-3947 p. 5000</t>
  </si>
  <si>
    <t>Jean-Maxime Dubé</t>
  </si>
  <si>
    <t>jean-maxime.dube@mrc-rn.ca</t>
  </si>
  <si>
    <t>418 732-4392</t>
  </si>
  <si>
    <t>Jocelyn Villeneuve</t>
  </si>
  <si>
    <t>jvilleneuve@mrcrdl.quebec</t>
  </si>
  <si>
    <t>418 551-9286</t>
  </si>
  <si>
    <t>Jean Lachance</t>
  </si>
  <si>
    <t>jlachance@mrckamouraska.com</t>
  </si>
  <si>
    <t>418 860-1445</t>
  </si>
  <si>
    <t>Line Ross</t>
  </si>
  <si>
    <t>line.ross@lamatanie.ca</t>
  </si>
  <si>
    <t>418 560-4123</t>
  </si>
  <si>
    <t>Judith Garon</t>
  </si>
  <si>
    <t>jgaron@mitis.qc.ca</t>
  </si>
  <si>
    <t>Jacky Ouellet</t>
  </si>
  <si>
    <t>jouellet@mrctemis.ca</t>
  </si>
  <si>
    <t>418 714-4586</t>
  </si>
  <si>
    <t>Claude Dahl</t>
  </si>
  <si>
    <t>dgmrc@mrcdesbasques.com</t>
  </si>
  <si>
    <t>418 445-0179</t>
  </si>
  <si>
    <t>Joel Tremblay</t>
  </si>
  <si>
    <t>j.tremblay@mrcmatapedia.quebec</t>
  </si>
  <si>
    <t>Patrick Baril</t>
  </si>
  <si>
    <t>patrick.baril@mrcdeschenaux.ca</t>
  </si>
  <si>
    <t>418 365-0133</t>
  </si>
  <si>
    <t>France Cinq-Mars</t>
  </si>
  <si>
    <t>fcinq-Mars@v3r.net</t>
  </si>
  <si>
    <t>819 374-2002, poste 1609</t>
  </si>
  <si>
    <t>Pascale Plante</t>
  </si>
  <si>
    <t>pascale.plante@mrc-maskinonge.qc.ca</t>
  </si>
  <si>
    <t>819 269-0306</t>
  </si>
  <si>
    <t>Jean-Sébastien Poirier</t>
  </si>
  <si>
    <t>jspoirier@ville.latuque.qc.ca</t>
  </si>
  <si>
    <t>819-676-6849</t>
  </si>
  <si>
    <t>Nathalie Groleau</t>
  </si>
  <si>
    <t>nathalie.groleau@mrcmekinac.com</t>
  </si>
  <si>
    <t>481 365-0029</t>
  </si>
  <si>
    <t>Yves Vincent</t>
  </si>
  <si>
    <t>yvincent@shawinigan.ca</t>
  </si>
  <si>
    <t>819-536-7200</t>
  </si>
  <si>
    <t>Evelyne D'Avignon</t>
  </si>
  <si>
    <t>edavignon@mrcvr.ca</t>
  </si>
  <si>
    <t>514 791-6627</t>
  </si>
  <si>
    <t>Guy-Lin Beaudoin</t>
  </si>
  <si>
    <t>glbeaudoin@mrcvs.ca</t>
  </si>
  <si>
    <t>514-926-3191</t>
  </si>
  <si>
    <t>Sylvain Berthiaume</t>
  </si>
  <si>
    <t>sberthiaume@margueritedyouville.ca</t>
  </si>
  <si>
    <t>514-714-2953</t>
  </si>
  <si>
    <t xml:space="preserve">Gilles Marcoux </t>
  </si>
  <si>
    <t>g.marcoux@mrcroussillon.qc.ca</t>
  </si>
  <si>
    <t>819-620-5932</t>
  </si>
  <si>
    <t>Anne-Marie Dion</t>
  </si>
  <si>
    <t>amdion@mrcrouville.qc.ca</t>
  </si>
  <si>
    <t>514-242-8575</t>
  </si>
  <si>
    <t>438-862-1586</t>
  </si>
  <si>
    <t>Joane Saulnier</t>
  </si>
  <si>
    <t>joane.saulnier@mrchr.qc.ca</t>
  </si>
  <si>
    <t>450 542-4447</t>
  </si>
  <si>
    <t>André Charron</t>
  </si>
  <si>
    <t>acharron@mrcmaskoutains.qc.ca</t>
  </si>
  <si>
    <t>450-230-2209</t>
  </si>
  <si>
    <t>Rémi Raymond</t>
  </si>
  <si>
    <t>r.raymond@mrcjardinsdenapierville.ca</t>
  </si>
  <si>
    <t>514-349-6911</t>
  </si>
  <si>
    <t>Linda Phaneuf</t>
  </si>
  <si>
    <t>l.phaneuf@mrc-beauharnois-salaberry.com</t>
  </si>
  <si>
    <t>450 544-1244</t>
  </si>
  <si>
    <t xml:space="preserve">Chantal Lavigne </t>
  </si>
  <si>
    <t>chantal.lavigne@mrcacton.qc.ca</t>
  </si>
  <si>
    <t>450 546-3256, poste 314</t>
  </si>
  <si>
    <t>Denis Boisvert</t>
  </si>
  <si>
    <t>dboisvert@mrcpierredesaurel.com</t>
  </si>
  <si>
    <t>450-880-0704</t>
  </si>
  <si>
    <t xml:space="preserve">Pierre Caza </t>
  </si>
  <si>
    <t>Pierre.caza@mrchsl.com/dg@mrchsl.com</t>
  </si>
  <si>
    <t>450 264-5411 poste 222</t>
  </si>
  <si>
    <t>514 233-9024</t>
  </si>
  <si>
    <t>514 605-6339</t>
  </si>
  <si>
    <t>514 924-6488</t>
  </si>
  <si>
    <t>450 758-5175</t>
  </si>
  <si>
    <t>450 271-5513</t>
  </si>
  <si>
    <t>450 898-5833</t>
  </si>
  <si>
    <t>Gaétan Drouin</t>
  </si>
  <si>
    <t>direction.generale@sherbrooke.ca</t>
  </si>
  <si>
    <t>Karine Bonneville</t>
  </si>
  <si>
    <t>karine.bonneville@val-saint-francois.qc.ca</t>
  </si>
  <si>
    <t>Guy Jauron</t>
  </si>
  <si>
    <t>g.jauron@mrcmemphremagog.com</t>
  </si>
  <si>
    <t>819 574 8596</t>
  </si>
  <si>
    <t>Dominick Faucher</t>
  </si>
  <si>
    <t>direction@mrcdecoaticook.qc.ca</t>
  </si>
  <si>
    <t>819 571-1645</t>
  </si>
  <si>
    <t>Sonia Cloutier</t>
  </si>
  <si>
    <t>SCloutier@mrcgranit.qc.ca</t>
  </si>
  <si>
    <t>819 237-9293</t>
  </si>
  <si>
    <t>Dominic Provost</t>
  </si>
  <si>
    <t>dominic.provost@hsfqc.ca</t>
  </si>
  <si>
    <t>819 620-7333</t>
  </si>
  <si>
    <t>Johanne Gaouette</t>
  </si>
  <si>
    <t>JGaouette@haute-yamaska.ca</t>
  </si>
  <si>
    <t>450 776-8875
ou 450 378-6637</t>
  </si>
  <si>
    <t>Robert Desmarais</t>
  </si>
  <si>
    <t>rdesmarais@mrcbm.qc.ca</t>
  </si>
  <si>
    <t>450 521-6668</t>
  </si>
  <si>
    <t>Frédéric Marcotte</t>
  </si>
  <si>
    <t>fmarcotte@mrcdessources.com</t>
  </si>
  <si>
    <t>819 571-9611</t>
  </si>
  <si>
    <t>418 775-8445 poste 2223</t>
  </si>
  <si>
    <t>418 629-5182</t>
  </si>
  <si>
    <t>Bill Namagoose</t>
  </si>
  <si>
    <t>billnama@gcc.ca</t>
  </si>
  <si>
    <t>819 673-2600</t>
  </si>
  <si>
    <t>Marie-Claude Brousseau</t>
  </si>
  <si>
    <t>mcbrousseau@arbj.ca</t>
  </si>
  <si>
    <t>819 290-1045</t>
  </si>
  <si>
    <t>2, Lakeshore Road</t>
  </si>
  <si>
    <t>Nemaska</t>
  </si>
  <si>
    <t>860, Kaivivik, P.O. Box 9</t>
  </si>
  <si>
    <t>Kuujjuaq</t>
  </si>
  <si>
    <t>J0Y 3B0</t>
  </si>
  <si>
    <t>J0M 1C0</t>
  </si>
  <si>
    <t>Total de boîtes de 25 tests</t>
  </si>
  <si>
    <t>patrick.savard@longueuil.quebec; alexandre.parizeau@longueuil.quebec</t>
  </si>
  <si>
    <t>Patrick Savard ; Alexandre Parizeau (Après 17 janvier)</t>
  </si>
  <si>
    <t>Carl Beaulieu</t>
  </si>
  <si>
    <t>soutienlogistique@oscam.ca</t>
  </si>
  <si>
    <t>514 292-0833</t>
  </si>
  <si>
    <t>Yoan Girard</t>
  </si>
  <si>
    <t>yoan_girard@ssss.gouv.qc.ca</t>
  </si>
  <si>
    <t>514 602-0342</t>
  </si>
  <si>
    <t>819 347-7389</t>
  </si>
  <si>
    <t>819 473-2123</t>
  </si>
  <si>
    <t>Modalités de répartition - Boîtes de tests rapides de dépistage - Covid-19</t>
  </si>
  <si>
    <t>Arrondi</t>
  </si>
  <si>
    <t>Nb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</si>
</sst>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)\ _$_ ;_ * \(#,##0\)\ _$_ ;_ * &quot;-&quot;??_)\ _$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6" fillId="0" borderId="2" xfId="0" applyFont="1" applyBorder="1"/>
    <xf numFmtId="0" fontId="1" fillId="2" borderId="3" xfId="0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7" xfId="0" applyFont="1" applyBorder="1"/>
    <xf numFmtId="0" fontId="0" fillId="0" borderId="8" xfId="0" applyBorder="1"/>
    <xf numFmtId="0" fontId="5" fillId="0" borderId="9" xfId="0" applyFont="1" applyBorder="1"/>
    <xf numFmtId="0" fontId="1" fillId="2" borderId="10" xfId="0" applyFont="1" applyFill="1" applyBorder="1"/>
    <xf numFmtId="164" fontId="1" fillId="2" borderId="11" xfId="0" applyNumberFormat="1" applyFont="1" applyFill="1" applyBorder="1" applyAlignment="1">
      <alignment horizontal="right"/>
    </xf>
    <xf numFmtId="0" fontId="1" fillId="2" borderId="11" xfId="0" applyFont="1" applyFill="1" applyBorder="1"/>
    <xf numFmtId="0" fontId="0" fillId="0" borderId="7" xfId="0" applyBorder="1"/>
    <xf numFmtId="0" fontId="1" fillId="2" borderId="12" xfId="0" applyFont="1" applyFill="1" applyBorder="1"/>
    <xf numFmtId="164" fontId="1" fillId="2" borderId="12" xfId="0" applyNumberFormat="1" applyFont="1" applyFill="1" applyBorder="1" applyAlignment="1">
      <alignment horizontal="right"/>
    </xf>
    <xf numFmtId="164" fontId="0" fillId="0" borderId="0" xfId="0" applyNumberFormat="1"/>
    <xf numFmtId="0" fontId="5" fillId="0" borderId="2" xfId="0" applyFont="1" applyFill="1" applyBorder="1"/>
    <xf numFmtId="164" fontId="0" fillId="0" borderId="2" xfId="0" applyNumberFormat="1" applyBorder="1" applyAlignment="1">
      <alignment horizontal="right"/>
    </xf>
    <xf numFmtId="164" fontId="1" fillId="2" borderId="11" xfId="0" applyNumberFormat="1" applyFont="1" applyFill="1" applyBorder="1"/>
    <xf numFmtId="0" fontId="0" fillId="3" borderId="5" xfId="0" applyFill="1" applyBorder="1"/>
    <xf numFmtId="0" fontId="0" fillId="3" borderId="6" xfId="0" applyFill="1" applyBorder="1"/>
    <xf numFmtId="164" fontId="1" fillId="0" borderId="4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right"/>
    </xf>
    <xf numFmtId="164" fontId="0" fillId="0" borderId="0" xfId="0" applyNumberFormat="1" applyFill="1"/>
    <xf numFmtId="164" fontId="1" fillId="2" borderId="10" xfId="0" applyNumberFormat="1" applyFont="1" applyFill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8">
    <cellStyle name="Hyperlink" xfId="7" xr:uid="{00000000-0005-0000-0000-000000000000}"/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Light16"/>
  <colors>
    <mruColors>
      <color rgb="FFCEE1F2"/>
      <color rgb="FFEAEAEA"/>
      <color rgb="FFFF66FF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6"/>
  <sheetViews>
    <sheetView tabSelected="1" zoomScaleNormal="100" workbookViewId="0">
      <selection activeCell="K3" sqref="K3"/>
    </sheetView>
  </sheetViews>
  <sheetFormatPr baseColWidth="10" defaultColWidth="11.453125" defaultRowHeight="14.5" x14ac:dyDescent="0.35"/>
  <cols>
    <col min="1" max="1" width="31.453125" customWidth="1"/>
    <col min="2" max="3" width="12.453125" style="17" hidden="1" customWidth="1"/>
    <col min="4" max="4" width="12.453125" style="25" hidden="1" customWidth="1"/>
    <col min="5" max="5" width="21.1796875" hidden="1" customWidth="1"/>
    <col min="6" max="6" width="36.1796875" hidden="1" customWidth="1"/>
    <col min="7" max="7" width="30.81640625" hidden="1" customWidth="1"/>
    <col min="8" max="8" width="36.54296875" customWidth="1"/>
    <col min="9" max="9" width="33.453125" customWidth="1"/>
    <col min="10" max="10" width="9.1796875"/>
  </cols>
  <sheetData>
    <row r="1" spans="1:12" ht="18.5" x14ac:dyDescent="0.45">
      <c r="A1" s="27" t="s">
        <v>734</v>
      </c>
      <c r="B1" s="27"/>
      <c r="C1" s="27"/>
      <c r="D1" s="27"/>
      <c r="E1" s="27"/>
      <c r="F1" s="27"/>
      <c r="G1" s="27"/>
      <c r="H1" s="27"/>
      <c r="I1" s="27"/>
      <c r="J1" s="27"/>
    </row>
    <row r="2" spans="1:12" ht="19" thickBot="1" x14ac:dyDescent="0.5">
      <c r="A2" s="28"/>
      <c r="B2" s="29"/>
      <c r="C2" s="29"/>
      <c r="D2" s="29"/>
      <c r="E2" s="29"/>
      <c r="F2" s="29"/>
      <c r="G2" s="29"/>
      <c r="H2" s="29"/>
      <c r="I2" s="29"/>
      <c r="J2" s="29"/>
    </row>
    <row r="3" spans="1:12" ht="45" customHeight="1" x14ac:dyDescent="0.35">
      <c r="A3" s="4" t="s">
        <v>0</v>
      </c>
      <c r="B3" s="5" t="s">
        <v>723</v>
      </c>
      <c r="C3" s="5" t="s">
        <v>736</v>
      </c>
      <c r="D3" s="23" t="s">
        <v>735</v>
      </c>
      <c r="E3" s="5" t="s">
        <v>412</v>
      </c>
      <c r="F3" s="5" t="s">
        <v>413</v>
      </c>
      <c r="G3" s="5" t="s">
        <v>414</v>
      </c>
      <c r="H3" s="5" t="s">
        <v>123</v>
      </c>
      <c r="I3" s="5" t="s">
        <v>124</v>
      </c>
      <c r="J3" s="5" t="s">
        <v>125</v>
      </c>
    </row>
    <row r="4" spans="1:12" x14ac:dyDescent="0.35">
      <c r="A4" s="21" t="s">
        <v>1</v>
      </c>
      <c r="B4" s="19">
        <v>153</v>
      </c>
      <c r="C4" s="19">
        <f>B4*25</f>
        <v>3825</v>
      </c>
      <c r="D4" s="24">
        <f>MROUND(C4,650)</f>
        <v>3900</v>
      </c>
      <c r="E4" s="1" t="s">
        <v>601</v>
      </c>
      <c r="F4" s="1" t="s">
        <v>602</v>
      </c>
      <c r="G4" s="1" t="s">
        <v>603</v>
      </c>
      <c r="H4" s="1" t="s">
        <v>126</v>
      </c>
      <c r="I4" s="1" t="s">
        <v>127</v>
      </c>
      <c r="J4" s="1" t="s">
        <v>128</v>
      </c>
      <c r="L4" s="17"/>
    </row>
    <row r="5" spans="1:12" x14ac:dyDescent="0.35">
      <c r="A5" s="21" t="s">
        <v>2</v>
      </c>
      <c r="B5" s="19">
        <v>115</v>
      </c>
      <c r="C5" s="19">
        <f t="shared" ref="C5:C67" si="0">B5*25</f>
        <v>2875</v>
      </c>
      <c r="D5" s="24">
        <f>MROUND(C5,650)+650</f>
        <v>3250</v>
      </c>
      <c r="E5" s="1" t="s">
        <v>604</v>
      </c>
      <c r="F5" s="1" t="s">
        <v>605</v>
      </c>
      <c r="G5" s="1" t="s">
        <v>606</v>
      </c>
      <c r="H5" s="1" t="s">
        <v>129</v>
      </c>
      <c r="I5" s="1" t="s">
        <v>2</v>
      </c>
      <c r="J5" s="1" t="s">
        <v>130</v>
      </c>
      <c r="L5" s="17"/>
    </row>
    <row r="6" spans="1:12" x14ac:dyDescent="0.35">
      <c r="A6" s="21" t="s">
        <v>3</v>
      </c>
      <c r="B6" s="19">
        <v>92</v>
      </c>
      <c r="C6" s="19">
        <f t="shared" si="0"/>
        <v>2300</v>
      </c>
      <c r="D6" s="24">
        <f t="shared" ref="D6:D10" si="1">MROUND(C6,650)</f>
        <v>2600</v>
      </c>
      <c r="E6" s="1" t="s">
        <v>607</v>
      </c>
      <c r="F6" s="1" t="s">
        <v>608</v>
      </c>
      <c r="G6" s="1" t="s">
        <v>609</v>
      </c>
      <c r="H6" s="1" t="s">
        <v>131</v>
      </c>
      <c r="I6" s="1" t="s">
        <v>132</v>
      </c>
      <c r="J6" s="1" t="s">
        <v>133</v>
      </c>
      <c r="L6" s="17"/>
    </row>
    <row r="7" spans="1:12" x14ac:dyDescent="0.35">
      <c r="A7" s="21" t="s">
        <v>4</v>
      </c>
      <c r="B7" s="19">
        <v>92</v>
      </c>
      <c r="C7" s="19">
        <f t="shared" si="0"/>
        <v>2300</v>
      </c>
      <c r="D7" s="24">
        <f t="shared" si="1"/>
        <v>2600</v>
      </c>
      <c r="E7" s="1" t="s">
        <v>610</v>
      </c>
      <c r="F7" s="1" t="s">
        <v>611</v>
      </c>
      <c r="G7" s="1" t="s">
        <v>612</v>
      </c>
      <c r="H7" s="1" t="s">
        <v>134</v>
      </c>
      <c r="I7" s="1" t="s">
        <v>135</v>
      </c>
      <c r="J7" s="1" t="s">
        <v>136</v>
      </c>
      <c r="L7" s="17"/>
    </row>
    <row r="8" spans="1:12" x14ac:dyDescent="0.35">
      <c r="A8" s="21" t="s">
        <v>5</v>
      </c>
      <c r="B8" s="19">
        <v>87</v>
      </c>
      <c r="C8" s="19">
        <f t="shared" si="0"/>
        <v>2175</v>
      </c>
      <c r="D8" s="24">
        <f>MROUND(C8,650)+650</f>
        <v>2600</v>
      </c>
      <c r="E8" s="1" t="s">
        <v>613</v>
      </c>
      <c r="F8" s="1" t="s">
        <v>614</v>
      </c>
      <c r="G8" s="1" t="s">
        <v>709</v>
      </c>
      <c r="H8" s="1" t="s">
        <v>137</v>
      </c>
      <c r="I8" s="1" t="s">
        <v>138</v>
      </c>
      <c r="J8" s="1" t="s">
        <v>139</v>
      </c>
      <c r="L8" s="17"/>
    </row>
    <row r="9" spans="1:12" x14ac:dyDescent="0.35">
      <c r="A9" s="21" t="s">
        <v>6</v>
      </c>
      <c r="B9" s="19">
        <v>89</v>
      </c>
      <c r="C9" s="19">
        <f t="shared" si="0"/>
        <v>2225</v>
      </c>
      <c r="D9" s="24">
        <f>MROUND(C9,650)+650</f>
        <v>2600</v>
      </c>
      <c r="E9" s="1" t="s">
        <v>615</v>
      </c>
      <c r="F9" s="1" t="s">
        <v>616</v>
      </c>
      <c r="G9" s="1" t="s">
        <v>617</v>
      </c>
      <c r="H9" s="1" t="s">
        <v>140</v>
      </c>
      <c r="I9" s="1" t="s">
        <v>141</v>
      </c>
      <c r="J9" s="1" t="s">
        <v>142</v>
      </c>
      <c r="L9" s="17"/>
    </row>
    <row r="10" spans="1:12" x14ac:dyDescent="0.35">
      <c r="A10" s="21" t="s">
        <v>7</v>
      </c>
      <c r="B10" s="19">
        <v>72</v>
      </c>
      <c r="C10" s="19">
        <f t="shared" si="0"/>
        <v>1800</v>
      </c>
      <c r="D10" s="24">
        <f t="shared" si="1"/>
        <v>1950</v>
      </c>
      <c r="E10" s="1" t="s">
        <v>618</v>
      </c>
      <c r="F10" s="1" t="s">
        <v>619</v>
      </c>
      <c r="G10" s="1" t="s">
        <v>620</v>
      </c>
      <c r="H10" s="1" t="s">
        <v>143</v>
      </c>
      <c r="I10" s="1" t="s">
        <v>144</v>
      </c>
      <c r="J10" s="1" t="s">
        <v>145</v>
      </c>
      <c r="L10" s="17"/>
    </row>
    <row r="11" spans="1:12" ht="15" thickBot="1" x14ac:dyDescent="0.4">
      <c r="A11" s="22" t="s">
        <v>8</v>
      </c>
      <c r="B11" s="19">
        <v>87</v>
      </c>
      <c r="C11" s="19">
        <f t="shared" si="0"/>
        <v>2175</v>
      </c>
      <c r="D11" s="24">
        <f>MROUND(C11,650)+650</f>
        <v>2600</v>
      </c>
      <c r="E11" s="8" t="s">
        <v>621</v>
      </c>
      <c r="F11" s="8" t="s">
        <v>622</v>
      </c>
      <c r="G11" s="8" t="s">
        <v>710</v>
      </c>
      <c r="H11" s="8" t="s">
        <v>146</v>
      </c>
      <c r="I11" s="8" t="s">
        <v>147</v>
      </c>
      <c r="J11" s="8" t="s">
        <v>148</v>
      </c>
      <c r="L11" s="17"/>
    </row>
    <row r="12" spans="1:12" ht="15" thickBot="1" x14ac:dyDescent="0.4">
      <c r="A12" s="11" t="s">
        <v>9</v>
      </c>
      <c r="B12" s="20">
        <v>787</v>
      </c>
      <c r="C12" s="11">
        <f>SUM(C4:C11)</f>
        <v>19675</v>
      </c>
      <c r="D12" s="11">
        <f>SUM(D4:D11)</f>
        <v>22100</v>
      </c>
      <c r="E12" s="13"/>
      <c r="F12" s="13"/>
      <c r="G12" s="13"/>
      <c r="H12" s="12"/>
      <c r="I12" s="12"/>
      <c r="J12" s="12"/>
      <c r="L12" s="17"/>
    </row>
    <row r="13" spans="1:12" x14ac:dyDescent="0.35">
      <c r="A13" s="9" t="s">
        <v>10</v>
      </c>
      <c r="B13" s="19">
        <v>95</v>
      </c>
      <c r="C13" s="19">
        <f t="shared" si="0"/>
        <v>2375</v>
      </c>
      <c r="D13" s="24">
        <f>MROUND(C13,650)</f>
        <v>2600</v>
      </c>
      <c r="E13" s="10" t="s">
        <v>508</v>
      </c>
      <c r="F13" s="10" t="s">
        <v>510</v>
      </c>
      <c r="G13" s="10" t="s">
        <v>509</v>
      </c>
      <c r="H13" s="10" t="s">
        <v>149</v>
      </c>
      <c r="I13" s="10" t="s">
        <v>150</v>
      </c>
      <c r="J13" s="10" t="s">
        <v>151</v>
      </c>
      <c r="L13" s="17"/>
    </row>
    <row r="14" spans="1:12" x14ac:dyDescent="0.35">
      <c r="A14" s="6" t="s">
        <v>11</v>
      </c>
      <c r="B14" s="19">
        <v>312</v>
      </c>
      <c r="C14" s="19">
        <f t="shared" si="0"/>
        <v>7800</v>
      </c>
      <c r="D14" s="24">
        <f t="shared" ref="D14:D17" si="2">MROUND(C14,650)</f>
        <v>7800</v>
      </c>
      <c r="E14" s="1" t="s">
        <v>511</v>
      </c>
      <c r="F14" s="1" t="s">
        <v>513</v>
      </c>
      <c r="G14" s="1" t="s">
        <v>512</v>
      </c>
      <c r="H14" s="1" t="s">
        <v>152</v>
      </c>
      <c r="I14" s="1" t="s">
        <v>11</v>
      </c>
      <c r="J14" s="1" t="s">
        <v>153</v>
      </c>
      <c r="L14" s="17"/>
    </row>
    <row r="15" spans="1:12" x14ac:dyDescent="0.35">
      <c r="A15" s="6" t="s">
        <v>12</v>
      </c>
      <c r="B15" s="19">
        <v>145</v>
      </c>
      <c r="C15" s="19">
        <f t="shared" si="0"/>
        <v>3625</v>
      </c>
      <c r="D15" s="24">
        <f t="shared" si="2"/>
        <v>3900</v>
      </c>
      <c r="E15" s="1" t="s">
        <v>514</v>
      </c>
      <c r="F15" s="1" t="s">
        <v>516</v>
      </c>
      <c r="G15" s="1" t="s">
        <v>515</v>
      </c>
      <c r="H15" s="1" t="s">
        <v>154</v>
      </c>
      <c r="I15" s="1" t="s">
        <v>155</v>
      </c>
      <c r="J15" s="1" t="s">
        <v>156</v>
      </c>
      <c r="L15" s="17"/>
    </row>
    <row r="16" spans="1:12" x14ac:dyDescent="0.35">
      <c r="A16" s="6" t="s">
        <v>13</v>
      </c>
      <c r="B16" s="19">
        <v>106</v>
      </c>
      <c r="C16" s="19">
        <f t="shared" si="0"/>
        <v>2650</v>
      </c>
      <c r="D16" s="24">
        <f>MROUND(C16,650)+650</f>
        <v>3250</v>
      </c>
      <c r="E16" s="1" t="s">
        <v>517</v>
      </c>
      <c r="F16" s="1" t="s">
        <v>519</v>
      </c>
      <c r="G16" s="1" t="s">
        <v>518</v>
      </c>
      <c r="H16" s="1" t="s">
        <v>157</v>
      </c>
      <c r="I16" s="1" t="s">
        <v>158</v>
      </c>
      <c r="J16" s="1" t="s">
        <v>159</v>
      </c>
      <c r="L16" s="17"/>
    </row>
    <row r="17" spans="1:12" ht="15" thickBot="1" x14ac:dyDescent="0.4">
      <c r="A17" s="6" t="s">
        <v>14</v>
      </c>
      <c r="B17" s="19">
        <v>98</v>
      </c>
      <c r="C17" s="19">
        <f t="shared" si="0"/>
        <v>2450</v>
      </c>
      <c r="D17" s="24">
        <f t="shared" si="2"/>
        <v>2600</v>
      </c>
      <c r="E17" s="1" t="s">
        <v>520</v>
      </c>
      <c r="F17" s="1" t="s">
        <v>522</v>
      </c>
      <c r="G17" s="1" t="s">
        <v>521</v>
      </c>
      <c r="H17" s="1" t="s">
        <v>160</v>
      </c>
      <c r="I17" s="1" t="s">
        <v>161</v>
      </c>
      <c r="J17" s="1" t="s">
        <v>162</v>
      </c>
      <c r="L17" s="17"/>
    </row>
    <row r="18" spans="1:12" ht="15" thickBot="1" x14ac:dyDescent="0.4">
      <c r="A18" s="11" t="s">
        <v>15</v>
      </c>
      <c r="B18" s="20">
        <v>756</v>
      </c>
      <c r="C18" s="11">
        <f>SUM(C13:C17)</f>
        <v>18900</v>
      </c>
      <c r="D18" s="11">
        <f>SUM(D13:D17)</f>
        <v>20150</v>
      </c>
      <c r="E18" s="13"/>
      <c r="F18" s="13"/>
      <c r="G18" s="13"/>
      <c r="H18" s="12"/>
      <c r="I18" s="12"/>
      <c r="J18" s="12"/>
      <c r="L18" s="17"/>
    </row>
    <row r="19" spans="1:12" x14ac:dyDescent="0.35">
      <c r="A19" s="6" t="s">
        <v>16</v>
      </c>
      <c r="B19" s="19">
        <v>135</v>
      </c>
      <c r="C19" s="19">
        <f t="shared" si="0"/>
        <v>3375</v>
      </c>
      <c r="D19" s="24">
        <f>MROUND(C19,650)+650</f>
        <v>3900</v>
      </c>
      <c r="E19" s="1" t="s">
        <v>580</v>
      </c>
      <c r="F19" s="1" t="s">
        <v>581</v>
      </c>
      <c r="G19" s="1" t="s">
        <v>582</v>
      </c>
      <c r="H19" s="1" t="s">
        <v>163</v>
      </c>
      <c r="I19" s="1" t="s">
        <v>164</v>
      </c>
      <c r="J19" s="1" t="s">
        <v>165</v>
      </c>
      <c r="L19" s="17"/>
    </row>
    <row r="20" spans="1:12" x14ac:dyDescent="0.35">
      <c r="A20" s="6" t="s">
        <v>17</v>
      </c>
      <c r="B20" s="19">
        <v>103</v>
      </c>
      <c r="C20" s="19">
        <f t="shared" si="0"/>
        <v>2575</v>
      </c>
      <c r="D20" s="24">
        <f t="shared" ref="D20:D23" si="3">MROUND(C20,650)</f>
        <v>2600</v>
      </c>
      <c r="E20" s="1" t="s">
        <v>583</v>
      </c>
      <c r="F20" s="1" t="s">
        <v>584</v>
      </c>
      <c r="G20" s="1" t="s">
        <v>585</v>
      </c>
      <c r="H20" s="1" t="s">
        <v>166</v>
      </c>
      <c r="I20" s="1" t="s">
        <v>167</v>
      </c>
      <c r="J20" s="1" t="s">
        <v>168</v>
      </c>
      <c r="L20" s="17"/>
    </row>
    <row r="21" spans="1:12" x14ac:dyDescent="0.35">
      <c r="A21" s="21" t="s">
        <v>18</v>
      </c>
      <c r="B21" s="19">
        <v>963</v>
      </c>
      <c r="C21" s="19">
        <f t="shared" si="0"/>
        <v>24075</v>
      </c>
      <c r="D21" s="24">
        <f>MROUND(C21,650)+650</f>
        <v>24700</v>
      </c>
      <c r="E21" s="1" t="s">
        <v>586</v>
      </c>
      <c r="F21" s="1" t="s">
        <v>587</v>
      </c>
      <c r="G21" s="1" t="s">
        <v>588</v>
      </c>
      <c r="H21" s="2" t="s">
        <v>169</v>
      </c>
      <c r="I21" s="1" t="s">
        <v>18</v>
      </c>
      <c r="J21" s="1" t="s">
        <v>170</v>
      </c>
      <c r="L21" s="17"/>
    </row>
    <row r="22" spans="1:12" x14ac:dyDescent="0.35">
      <c r="A22" s="6" t="s">
        <v>19</v>
      </c>
      <c r="B22" s="19">
        <v>148</v>
      </c>
      <c r="C22" s="19">
        <f t="shared" si="0"/>
        <v>3700</v>
      </c>
      <c r="D22" s="24">
        <f t="shared" si="3"/>
        <v>3900</v>
      </c>
      <c r="E22" s="1" t="s">
        <v>589</v>
      </c>
      <c r="F22" s="1" t="s">
        <v>590</v>
      </c>
      <c r="G22" s="1" t="s">
        <v>591</v>
      </c>
      <c r="H22" s="1" t="s">
        <v>171</v>
      </c>
      <c r="I22" s="1" t="s">
        <v>172</v>
      </c>
      <c r="J22" s="1" t="s">
        <v>173</v>
      </c>
      <c r="L22" s="17"/>
    </row>
    <row r="23" spans="1:12" x14ac:dyDescent="0.35">
      <c r="A23" s="6" t="s">
        <v>20</v>
      </c>
      <c r="B23" s="19">
        <v>70</v>
      </c>
      <c r="C23" s="19">
        <f t="shared" si="0"/>
        <v>1750</v>
      </c>
      <c r="D23" s="24">
        <f t="shared" si="3"/>
        <v>1950</v>
      </c>
      <c r="E23" s="1" t="s">
        <v>592</v>
      </c>
      <c r="F23" s="1" t="s">
        <v>593</v>
      </c>
      <c r="G23" s="1" t="s">
        <v>594</v>
      </c>
      <c r="H23" s="1" t="s">
        <v>174</v>
      </c>
      <c r="I23" s="1" t="s">
        <v>175</v>
      </c>
      <c r="J23" s="1" t="s">
        <v>176</v>
      </c>
      <c r="L23" s="17"/>
    </row>
    <row r="24" spans="1:12" x14ac:dyDescent="0.35">
      <c r="A24" s="6" t="s">
        <v>21</v>
      </c>
      <c r="B24" s="19">
        <v>79</v>
      </c>
      <c r="C24" s="19">
        <f t="shared" si="0"/>
        <v>1975</v>
      </c>
      <c r="D24" s="24">
        <f>MROUND(C24,650)+650</f>
        <v>2600</v>
      </c>
      <c r="E24" s="1" t="s">
        <v>595</v>
      </c>
      <c r="F24" s="1" t="s">
        <v>596</v>
      </c>
      <c r="G24" s="1" t="s">
        <v>597</v>
      </c>
      <c r="H24" s="1" t="s">
        <v>177</v>
      </c>
      <c r="I24" s="1" t="s">
        <v>178</v>
      </c>
      <c r="J24" s="1" t="s">
        <v>179</v>
      </c>
      <c r="L24" s="17"/>
    </row>
    <row r="25" spans="1:12" ht="15" thickBot="1" x14ac:dyDescent="0.4">
      <c r="A25" s="6" t="s">
        <v>22</v>
      </c>
      <c r="B25" s="19">
        <v>83</v>
      </c>
      <c r="C25" s="19">
        <f t="shared" si="0"/>
        <v>2075</v>
      </c>
      <c r="D25" s="24">
        <f>MROUND(C25,650)+650</f>
        <v>2600</v>
      </c>
      <c r="E25" s="1" t="s">
        <v>598</v>
      </c>
      <c r="F25" s="1" t="s">
        <v>599</v>
      </c>
      <c r="G25" s="1" t="s">
        <v>600</v>
      </c>
      <c r="H25" s="1" t="s">
        <v>180</v>
      </c>
      <c r="I25" s="1" t="s">
        <v>181</v>
      </c>
      <c r="J25" s="1" t="s">
        <v>182</v>
      </c>
      <c r="L25" s="17"/>
    </row>
    <row r="26" spans="1:12" ht="15" thickBot="1" x14ac:dyDescent="0.4">
      <c r="A26" s="11" t="s">
        <v>23</v>
      </c>
      <c r="B26" s="20">
        <v>1581</v>
      </c>
      <c r="C26" s="11">
        <f>SUM(C19:C25)</f>
        <v>39525</v>
      </c>
      <c r="D26" s="11">
        <f>SUM(D19:D25)</f>
        <v>42250</v>
      </c>
      <c r="E26" s="13"/>
      <c r="F26" s="13"/>
      <c r="G26" s="13"/>
      <c r="H26" s="12"/>
      <c r="I26" s="12"/>
      <c r="J26" s="12"/>
      <c r="L26" s="17"/>
    </row>
    <row r="27" spans="1:12" x14ac:dyDescent="0.35">
      <c r="A27" s="6" t="s">
        <v>24</v>
      </c>
      <c r="B27" s="19">
        <v>89</v>
      </c>
      <c r="C27" s="19">
        <f t="shared" si="0"/>
        <v>2225</v>
      </c>
      <c r="D27" s="24">
        <f>MROUND(C27,650)+650</f>
        <v>2600</v>
      </c>
      <c r="E27" s="1" t="s">
        <v>623</v>
      </c>
      <c r="F27" s="1" t="s">
        <v>624</v>
      </c>
      <c r="G27" s="1" t="s">
        <v>625</v>
      </c>
      <c r="H27" s="1" t="s">
        <v>183</v>
      </c>
      <c r="I27" s="1" t="s">
        <v>184</v>
      </c>
      <c r="J27" s="1" t="s">
        <v>185</v>
      </c>
      <c r="L27" s="17"/>
    </row>
    <row r="28" spans="1:12" x14ac:dyDescent="0.35">
      <c r="A28" s="6" t="s">
        <v>25</v>
      </c>
      <c r="B28" s="19">
        <v>289</v>
      </c>
      <c r="C28" s="19">
        <f t="shared" si="0"/>
        <v>7225</v>
      </c>
      <c r="D28" s="24">
        <f>MROUND(C28,650)+650</f>
        <v>7800</v>
      </c>
      <c r="E28" s="1" t="s">
        <v>626</v>
      </c>
      <c r="F28" s="1" t="s">
        <v>627</v>
      </c>
      <c r="G28" s="1" t="s">
        <v>628</v>
      </c>
      <c r="H28" s="2" t="s">
        <v>186</v>
      </c>
      <c r="I28" s="1" t="s">
        <v>25</v>
      </c>
      <c r="J28" s="1" t="s">
        <v>187</v>
      </c>
      <c r="L28" s="17"/>
    </row>
    <row r="29" spans="1:12" x14ac:dyDescent="0.35">
      <c r="A29" s="6" t="s">
        <v>26</v>
      </c>
      <c r="B29" s="19">
        <v>117</v>
      </c>
      <c r="C29" s="19">
        <f t="shared" si="0"/>
        <v>2925</v>
      </c>
      <c r="D29" s="24">
        <f t="shared" ref="D29:D31" si="4">MROUND(C29,650)</f>
        <v>3250</v>
      </c>
      <c r="E29" s="1" t="s">
        <v>629</v>
      </c>
      <c r="F29" s="1" t="s">
        <v>630</v>
      </c>
      <c r="G29" s="1" t="s">
        <v>631</v>
      </c>
      <c r="H29" s="1" t="s">
        <v>188</v>
      </c>
      <c r="I29" s="1" t="s">
        <v>189</v>
      </c>
      <c r="J29" s="1" t="s">
        <v>190</v>
      </c>
      <c r="L29" s="17"/>
    </row>
    <row r="30" spans="1:12" x14ac:dyDescent="0.35">
      <c r="A30" s="6" t="s">
        <v>27</v>
      </c>
      <c r="B30" s="19">
        <v>81</v>
      </c>
      <c r="C30" s="19">
        <f t="shared" si="0"/>
        <v>2025</v>
      </c>
      <c r="D30" s="24">
        <f>MROUND(C30,650)+650</f>
        <v>2600</v>
      </c>
      <c r="E30" s="1" t="s">
        <v>632</v>
      </c>
      <c r="F30" s="1" t="s">
        <v>633</v>
      </c>
      <c r="G30" s="1" t="s">
        <v>634</v>
      </c>
      <c r="H30" s="1" t="s">
        <v>191</v>
      </c>
      <c r="I30" s="1" t="s">
        <v>27</v>
      </c>
      <c r="J30" s="1" t="s">
        <v>192</v>
      </c>
      <c r="L30" s="17"/>
    </row>
    <row r="31" spans="1:12" x14ac:dyDescent="0.35">
      <c r="A31" s="6" t="s">
        <v>28</v>
      </c>
      <c r="B31" s="19">
        <v>78</v>
      </c>
      <c r="C31" s="19">
        <f t="shared" si="0"/>
        <v>1950</v>
      </c>
      <c r="D31" s="24">
        <f t="shared" si="4"/>
        <v>1950</v>
      </c>
      <c r="E31" s="1" t="s">
        <v>635</v>
      </c>
      <c r="F31" s="1" t="s">
        <v>636</v>
      </c>
      <c r="G31" s="1" t="s">
        <v>637</v>
      </c>
      <c r="H31" s="1" t="s">
        <v>193</v>
      </c>
      <c r="I31" s="1" t="s">
        <v>194</v>
      </c>
      <c r="J31" s="1" t="s">
        <v>195</v>
      </c>
      <c r="L31" s="17"/>
    </row>
    <row r="32" spans="1:12" ht="15" thickBot="1" x14ac:dyDescent="0.4">
      <c r="A32" s="6" t="s">
        <v>29</v>
      </c>
      <c r="B32" s="19">
        <v>141</v>
      </c>
      <c r="C32" s="19">
        <f t="shared" si="0"/>
        <v>3525</v>
      </c>
      <c r="D32" s="24">
        <f>MROUND(C32,650)+650</f>
        <v>3900</v>
      </c>
      <c r="E32" s="1" t="s">
        <v>638</v>
      </c>
      <c r="F32" s="1" t="s">
        <v>639</v>
      </c>
      <c r="G32" s="1" t="s">
        <v>640</v>
      </c>
      <c r="H32" s="1" t="s">
        <v>196</v>
      </c>
      <c r="I32" s="1" t="s">
        <v>29</v>
      </c>
      <c r="J32" s="1" t="s">
        <v>197</v>
      </c>
      <c r="L32" s="17"/>
    </row>
    <row r="33" spans="1:12" ht="15" thickBot="1" x14ac:dyDescent="0.4">
      <c r="A33" s="11" t="s">
        <v>30</v>
      </c>
      <c r="B33" s="20">
        <v>795</v>
      </c>
      <c r="C33" s="11">
        <f>SUM(C27:C32)</f>
        <v>19875</v>
      </c>
      <c r="D33" s="11">
        <f>SUM(D27:D32)</f>
        <v>22100</v>
      </c>
      <c r="E33" s="13"/>
      <c r="F33" s="13"/>
      <c r="G33" s="13"/>
      <c r="H33" s="12"/>
      <c r="I33" s="12"/>
      <c r="J33" s="12"/>
      <c r="L33" s="17"/>
    </row>
    <row r="34" spans="1:12" x14ac:dyDescent="0.35">
      <c r="A34" s="6" t="s">
        <v>31</v>
      </c>
      <c r="B34" s="19">
        <v>347</v>
      </c>
      <c r="C34" s="19">
        <f t="shared" si="0"/>
        <v>8675</v>
      </c>
      <c r="D34" s="24">
        <f>MROUND(C34,650)+650</f>
        <v>9100</v>
      </c>
      <c r="E34" s="1" t="s">
        <v>684</v>
      </c>
      <c r="F34" s="1" t="s">
        <v>685</v>
      </c>
      <c r="G34" s="18" t="s">
        <v>732</v>
      </c>
      <c r="H34" s="1" t="s">
        <v>198</v>
      </c>
      <c r="I34" s="1" t="s">
        <v>31</v>
      </c>
      <c r="J34" s="1" t="s">
        <v>199</v>
      </c>
      <c r="L34" s="17"/>
    </row>
    <row r="35" spans="1:12" x14ac:dyDescent="0.35">
      <c r="A35" s="6" t="s">
        <v>32</v>
      </c>
      <c r="B35" s="19">
        <v>110</v>
      </c>
      <c r="C35" s="19">
        <f t="shared" si="0"/>
        <v>2750</v>
      </c>
      <c r="D35" s="24">
        <f>MROUND(C35,650)+650</f>
        <v>3250</v>
      </c>
      <c r="E35" s="1" t="s">
        <v>686</v>
      </c>
      <c r="F35" s="1" t="s">
        <v>687</v>
      </c>
      <c r="G35" s="18" t="s">
        <v>733</v>
      </c>
      <c r="H35" s="1" t="s">
        <v>200</v>
      </c>
      <c r="I35" s="1" t="s">
        <v>201</v>
      </c>
      <c r="J35" s="1" t="s">
        <v>202</v>
      </c>
      <c r="L35" s="17"/>
    </row>
    <row r="36" spans="1:12" x14ac:dyDescent="0.35">
      <c r="A36" s="6" t="s">
        <v>33</v>
      </c>
      <c r="B36" s="19">
        <v>145</v>
      </c>
      <c r="C36" s="19">
        <f t="shared" si="0"/>
        <v>3625</v>
      </c>
      <c r="D36" s="24">
        <f t="shared" ref="D36:D39" si="5">MROUND(C36,650)</f>
        <v>3900</v>
      </c>
      <c r="E36" s="1" t="s">
        <v>688</v>
      </c>
      <c r="F36" s="1" t="s">
        <v>689</v>
      </c>
      <c r="G36" s="1" t="s">
        <v>690</v>
      </c>
      <c r="H36" s="1" t="s">
        <v>203</v>
      </c>
      <c r="I36" s="1" t="s">
        <v>204</v>
      </c>
      <c r="J36" s="1" t="s">
        <v>205</v>
      </c>
      <c r="L36" s="17"/>
    </row>
    <row r="37" spans="1:12" x14ac:dyDescent="0.35">
      <c r="A37" s="6" t="s">
        <v>34</v>
      </c>
      <c r="B37" s="19">
        <v>89</v>
      </c>
      <c r="C37" s="19">
        <f t="shared" si="0"/>
        <v>2225</v>
      </c>
      <c r="D37" s="24">
        <f>MROUND(C37,650)+650</f>
        <v>2600</v>
      </c>
      <c r="E37" s="1" t="s">
        <v>691</v>
      </c>
      <c r="F37" s="1" t="s">
        <v>692</v>
      </c>
      <c r="G37" s="1" t="s">
        <v>693</v>
      </c>
      <c r="H37" s="1" t="s">
        <v>206</v>
      </c>
      <c r="I37" s="1" t="s">
        <v>34</v>
      </c>
      <c r="J37" s="1" t="s">
        <v>207</v>
      </c>
      <c r="L37" s="17"/>
    </row>
    <row r="38" spans="1:12" x14ac:dyDescent="0.35">
      <c r="A38" s="6" t="s">
        <v>35</v>
      </c>
      <c r="B38" s="19">
        <v>93</v>
      </c>
      <c r="C38" s="19">
        <f t="shared" si="0"/>
        <v>2325</v>
      </c>
      <c r="D38" s="24">
        <f t="shared" si="5"/>
        <v>2600</v>
      </c>
      <c r="E38" s="1" t="s">
        <v>694</v>
      </c>
      <c r="F38" s="1" t="s">
        <v>695</v>
      </c>
      <c r="G38" s="1" t="s">
        <v>696</v>
      </c>
      <c r="H38" s="1" t="s">
        <v>208</v>
      </c>
      <c r="I38" s="1" t="s">
        <v>209</v>
      </c>
      <c r="J38" s="1" t="s">
        <v>210</v>
      </c>
      <c r="L38" s="17"/>
    </row>
    <row r="39" spans="1:12" x14ac:dyDescent="0.35">
      <c r="A39" s="6" t="s">
        <v>36</v>
      </c>
      <c r="B39" s="19">
        <v>95</v>
      </c>
      <c r="C39" s="19">
        <f t="shared" si="0"/>
        <v>2375</v>
      </c>
      <c r="D39" s="24">
        <f t="shared" si="5"/>
        <v>2600</v>
      </c>
      <c r="E39" s="1" t="s">
        <v>697</v>
      </c>
      <c r="F39" s="1" t="s">
        <v>698</v>
      </c>
      <c r="G39" s="1" t="s">
        <v>699</v>
      </c>
      <c r="H39" s="1" t="s">
        <v>211</v>
      </c>
      <c r="I39" s="1" t="s">
        <v>212</v>
      </c>
      <c r="J39" s="1" t="s">
        <v>213</v>
      </c>
      <c r="L39" s="17"/>
    </row>
    <row r="40" spans="1:12" x14ac:dyDescent="0.35">
      <c r="A40" s="6" t="s">
        <v>103</v>
      </c>
      <c r="B40" s="19">
        <v>211</v>
      </c>
      <c r="C40" s="19">
        <f t="shared" si="0"/>
        <v>5275</v>
      </c>
      <c r="D40" s="24">
        <f>MROUND(C40,650)+650</f>
        <v>5850</v>
      </c>
      <c r="E40" s="1" t="s">
        <v>700</v>
      </c>
      <c r="F40" s="1" t="s">
        <v>701</v>
      </c>
      <c r="G40" s="1" t="s">
        <v>702</v>
      </c>
      <c r="H40" s="1" t="s">
        <v>374</v>
      </c>
      <c r="I40" s="1" t="s">
        <v>375</v>
      </c>
      <c r="J40" s="1" t="s">
        <v>376</v>
      </c>
      <c r="L40" s="17"/>
    </row>
    <row r="41" spans="1:12" x14ac:dyDescent="0.35">
      <c r="A41" s="6" t="s">
        <v>104</v>
      </c>
      <c r="B41" s="19">
        <v>162</v>
      </c>
      <c r="C41" s="19">
        <f t="shared" si="0"/>
        <v>4050</v>
      </c>
      <c r="D41" s="24">
        <f>MROUND(C41,650)+650</f>
        <v>4550</v>
      </c>
      <c r="E41" s="1" t="s">
        <v>703</v>
      </c>
      <c r="F41" s="1" t="s">
        <v>704</v>
      </c>
      <c r="G41" s="1" t="s">
        <v>705</v>
      </c>
      <c r="H41" s="1" t="s">
        <v>377</v>
      </c>
      <c r="I41" s="1" t="s">
        <v>378</v>
      </c>
      <c r="J41" s="1" t="s">
        <v>379</v>
      </c>
      <c r="L41" s="17"/>
    </row>
    <row r="42" spans="1:12" ht="15" thickBot="1" x14ac:dyDescent="0.4">
      <c r="A42" s="6" t="s">
        <v>37</v>
      </c>
      <c r="B42" s="19">
        <v>81</v>
      </c>
      <c r="C42" s="19">
        <f t="shared" si="0"/>
        <v>2025</v>
      </c>
      <c r="D42" s="24">
        <f>MROUND(C42,650)+650</f>
        <v>2600</v>
      </c>
      <c r="E42" s="1" t="s">
        <v>706</v>
      </c>
      <c r="F42" s="1" t="s">
        <v>707</v>
      </c>
      <c r="G42" s="1" t="s">
        <v>708</v>
      </c>
      <c r="H42" s="1" t="s">
        <v>214</v>
      </c>
      <c r="I42" s="1" t="s">
        <v>215</v>
      </c>
      <c r="J42" s="1" t="s">
        <v>216</v>
      </c>
      <c r="L42" s="17"/>
    </row>
    <row r="43" spans="1:12" ht="15" thickBot="1" x14ac:dyDescent="0.4">
      <c r="A43" s="11" t="s">
        <v>38</v>
      </c>
      <c r="B43" s="20">
        <v>1333</v>
      </c>
      <c r="C43" s="11">
        <f>SUM(C34:C42)</f>
        <v>33325</v>
      </c>
      <c r="D43" s="11">
        <f>SUM(D34:D42)</f>
        <v>37050</v>
      </c>
      <c r="E43" s="13"/>
      <c r="F43" s="13"/>
      <c r="G43" s="13"/>
      <c r="H43" s="12"/>
      <c r="I43" s="12"/>
      <c r="J43" s="12"/>
      <c r="L43" s="17"/>
    </row>
    <row r="44" spans="1:12" ht="15" thickBot="1" x14ac:dyDescent="0.4">
      <c r="A44" s="21" t="s">
        <v>118</v>
      </c>
      <c r="B44" s="19">
        <v>3474</v>
      </c>
      <c r="C44" s="19">
        <f t="shared" si="0"/>
        <v>86850</v>
      </c>
      <c r="D44" s="24">
        <f>MROUND(C44,650)</f>
        <v>87100</v>
      </c>
      <c r="E44" s="1" t="s">
        <v>726</v>
      </c>
      <c r="F44" s="1" t="s">
        <v>727</v>
      </c>
      <c r="G44" s="18" t="s">
        <v>728</v>
      </c>
      <c r="H44" s="3" t="s">
        <v>217</v>
      </c>
      <c r="I44" s="1" t="s">
        <v>118</v>
      </c>
      <c r="J44" s="1" t="s">
        <v>218</v>
      </c>
      <c r="L44" s="17"/>
    </row>
    <row r="45" spans="1:12" ht="15" thickBot="1" x14ac:dyDescent="0.4">
      <c r="A45" s="11" t="s">
        <v>39</v>
      </c>
      <c r="B45" s="20">
        <v>3474</v>
      </c>
      <c r="C45" s="11">
        <f>SUM(C44)</f>
        <v>86850</v>
      </c>
      <c r="D45" s="11">
        <f>SUM(D44)</f>
        <v>87100</v>
      </c>
      <c r="E45" s="13"/>
      <c r="F45" s="13"/>
      <c r="G45" s="13"/>
      <c r="H45" s="12"/>
      <c r="I45" s="12"/>
      <c r="J45" s="12"/>
      <c r="L45" s="17"/>
    </row>
    <row r="46" spans="1:12" x14ac:dyDescent="0.35">
      <c r="A46" s="6" t="s">
        <v>40</v>
      </c>
      <c r="B46" s="19">
        <v>141</v>
      </c>
      <c r="C46" s="19">
        <f t="shared" si="0"/>
        <v>3525</v>
      </c>
      <c r="D46" s="24">
        <f>MROUND(C46,650)+650</f>
        <v>3900</v>
      </c>
      <c r="E46" s="1" t="s">
        <v>433</v>
      </c>
      <c r="F46" s="1" t="s">
        <v>434</v>
      </c>
      <c r="G46" s="1" t="s">
        <v>435</v>
      </c>
      <c r="H46" s="1" t="s">
        <v>219</v>
      </c>
      <c r="I46" s="1" t="s">
        <v>220</v>
      </c>
      <c r="J46" s="1" t="s">
        <v>221</v>
      </c>
      <c r="L46" s="17"/>
    </row>
    <row r="47" spans="1:12" x14ac:dyDescent="0.35">
      <c r="A47" s="6" t="s">
        <v>41</v>
      </c>
      <c r="B47" s="19">
        <v>545</v>
      </c>
      <c r="C47" s="19">
        <f t="shared" si="0"/>
        <v>13625</v>
      </c>
      <c r="D47" s="24">
        <f t="shared" ref="D47:D48" si="6">MROUND(C47,650)</f>
        <v>13650</v>
      </c>
      <c r="E47" s="1" t="s">
        <v>436</v>
      </c>
      <c r="F47" s="1" t="s">
        <v>437</v>
      </c>
      <c r="G47" s="1" t="s">
        <v>438</v>
      </c>
      <c r="H47" s="1" t="s">
        <v>222</v>
      </c>
      <c r="I47" s="1" t="s">
        <v>41</v>
      </c>
      <c r="J47" s="1" t="s">
        <v>223</v>
      </c>
      <c r="L47" s="17"/>
    </row>
    <row r="48" spans="1:12" x14ac:dyDescent="0.35">
      <c r="A48" s="6" t="s">
        <v>42</v>
      </c>
      <c r="B48" s="19">
        <v>95</v>
      </c>
      <c r="C48" s="19">
        <f t="shared" si="0"/>
        <v>2375</v>
      </c>
      <c r="D48" s="24">
        <f t="shared" si="6"/>
        <v>2600</v>
      </c>
      <c r="E48" s="1" t="s">
        <v>439</v>
      </c>
      <c r="F48" s="1" t="s">
        <v>440</v>
      </c>
      <c r="G48" s="1" t="s">
        <v>441</v>
      </c>
      <c r="H48" s="1" t="s">
        <v>224</v>
      </c>
      <c r="I48" s="1" t="s">
        <v>225</v>
      </c>
      <c r="J48" s="1" t="s">
        <v>226</v>
      </c>
      <c r="L48" s="17"/>
    </row>
    <row r="49" spans="1:12" x14ac:dyDescent="0.35">
      <c r="A49" s="6" t="s">
        <v>43</v>
      </c>
      <c r="B49" s="19">
        <v>89</v>
      </c>
      <c r="C49" s="19">
        <f t="shared" si="0"/>
        <v>2225</v>
      </c>
      <c r="D49" s="24">
        <f>MROUND(C49,650)+650</f>
        <v>2600</v>
      </c>
      <c r="E49" s="1" t="s">
        <v>442</v>
      </c>
      <c r="F49" s="1" t="s">
        <v>443</v>
      </c>
      <c r="G49" s="1" t="s">
        <v>444</v>
      </c>
      <c r="H49" s="1" t="s">
        <v>227</v>
      </c>
      <c r="I49" s="1" t="s">
        <v>228</v>
      </c>
      <c r="J49" s="1" t="s">
        <v>229</v>
      </c>
      <c r="L49" s="17"/>
    </row>
    <row r="50" spans="1:12" ht="15" thickBot="1" x14ac:dyDescent="0.4">
      <c r="A50" s="6" t="s">
        <v>44</v>
      </c>
      <c r="B50" s="19">
        <v>81</v>
      </c>
      <c r="C50" s="19">
        <f t="shared" si="0"/>
        <v>2025</v>
      </c>
      <c r="D50" s="24">
        <f>MROUND(C50,650)+650</f>
        <v>2600</v>
      </c>
      <c r="E50" s="1" t="s">
        <v>445</v>
      </c>
      <c r="F50" s="1" t="s">
        <v>446</v>
      </c>
      <c r="G50" s="1" t="s">
        <v>447</v>
      </c>
      <c r="H50" s="1" t="s">
        <v>230</v>
      </c>
      <c r="I50" s="1" t="s">
        <v>231</v>
      </c>
      <c r="J50" s="1" t="s">
        <v>232</v>
      </c>
      <c r="L50" s="17"/>
    </row>
    <row r="51" spans="1:12" ht="15" thickBot="1" x14ac:dyDescent="0.4">
      <c r="A51" s="11" t="s">
        <v>45</v>
      </c>
      <c r="B51" s="20">
        <v>951</v>
      </c>
      <c r="C51" s="11">
        <f>SUM(C46:C50)</f>
        <v>23775</v>
      </c>
      <c r="D51" s="11">
        <f>SUM(D46:D50)</f>
        <v>25350</v>
      </c>
      <c r="E51" s="13"/>
      <c r="F51" s="13"/>
      <c r="G51" s="13"/>
      <c r="H51" s="12"/>
      <c r="I51" s="12"/>
      <c r="J51" s="12"/>
      <c r="L51" s="17"/>
    </row>
    <row r="52" spans="1:12" x14ac:dyDescent="0.35">
      <c r="A52" s="6" t="s">
        <v>46</v>
      </c>
      <c r="B52" s="19">
        <v>129</v>
      </c>
      <c r="C52" s="19">
        <f t="shared" si="0"/>
        <v>3225</v>
      </c>
      <c r="D52" s="24">
        <f>MROUND(C52,650)</f>
        <v>3250</v>
      </c>
      <c r="E52" s="1" t="s">
        <v>493</v>
      </c>
      <c r="F52" s="1" t="s">
        <v>494</v>
      </c>
      <c r="G52" s="1" t="s">
        <v>495</v>
      </c>
      <c r="H52" s="1" t="s">
        <v>233</v>
      </c>
      <c r="I52" s="1" t="s">
        <v>46</v>
      </c>
      <c r="J52" s="1" t="s">
        <v>234</v>
      </c>
      <c r="L52" s="17"/>
    </row>
    <row r="53" spans="1:12" x14ac:dyDescent="0.35">
      <c r="A53" s="6" t="s">
        <v>47</v>
      </c>
      <c r="B53" s="19">
        <v>127</v>
      </c>
      <c r="C53" s="19">
        <f t="shared" si="0"/>
        <v>3175</v>
      </c>
      <c r="D53" s="24">
        <f t="shared" ref="D53:D56" si="7">MROUND(C53,650)</f>
        <v>3250</v>
      </c>
      <c r="E53" s="1" t="s">
        <v>496</v>
      </c>
      <c r="F53" s="1" t="s">
        <v>497</v>
      </c>
      <c r="G53" s="1" t="s">
        <v>498</v>
      </c>
      <c r="H53" s="1" t="s">
        <v>235</v>
      </c>
      <c r="I53" s="1" t="s">
        <v>236</v>
      </c>
      <c r="J53" s="1" t="s">
        <v>237</v>
      </c>
      <c r="L53" s="17"/>
    </row>
    <row r="54" spans="1:12" x14ac:dyDescent="0.35">
      <c r="A54" s="6" t="s">
        <v>48</v>
      </c>
      <c r="B54" s="19">
        <v>98</v>
      </c>
      <c r="C54" s="19">
        <f t="shared" si="0"/>
        <v>2450</v>
      </c>
      <c r="D54" s="24">
        <f t="shared" si="7"/>
        <v>2600</v>
      </c>
      <c r="E54" s="1" t="s">
        <v>499</v>
      </c>
      <c r="F54" s="1" t="s">
        <v>500</v>
      </c>
      <c r="G54" s="1" t="s">
        <v>501</v>
      </c>
      <c r="H54" s="1" t="s">
        <v>238</v>
      </c>
      <c r="I54" s="1" t="s">
        <v>239</v>
      </c>
      <c r="J54" s="1" t="s">
        <v>240</v>
      </c>
      <c r="L54" s="17"/>
    </row>
    <row r="55" spans="1:12" x14ac:dyDescent="0.35">
      <c r="A55" s="6" t="s">
        <v>49</v>
      </c>
      <c r="B55" s="19">
        <v>82</v>
      </c>
      <c r="C55" s="19">
        <f t="shared" si="0"/>
        <v>2050</v>
      </c>
      <c r="D55" s="24">
        <f>MROUND(C55,650)+650</f>
        <v>2600</v>
      </c>
      <c r="E55" s="1" t="s">
        <v>502</v>
      </c>
      <c r="F55" s="1" t="s">
        <v>503</v>
      </c>
      <c r="G55" s="1" t="s">
        <v>504</v>
      </c>
      <c r="H55" s="1" t="s">
        <v>241</v>
      </c>
      <c r="I55" s="1" t="s">
        <v>242</v>
      </c>
      <c r="J55" s="1" t="s">
        <v>243</v>
      </c>
      <c r="L55" s="17"/>
    </row>
    <row r="56" spans="1:12" ht="15" thickBot="1" x14ac:dyDescent="0.4">
      <c r="A56" s="6" t="s">
        <v>50</v>
      </c>
      <c r="B56" s="19">
        <v>91</v>
      </c>
      <c r="C56" s="19">
        <f t="shared" si="0"/>
        <v>2275</v>
      </c>
      <c r="D56" s="24">
        <f t="shared" si="7"/>
        <v>2600</v>
      </c>
      <c r="E56" s="1" t="s">
        <v>505</v>
      </c>
      <c r="F56" s="1" t="s">
        <v>506</v>
      </c>
      <c r="G56" s="1" t="s">
        <v>507</v>
      </c>
      <c r="H56" s="1" t="s">
        <v>244</v>
      </c>
      <c r="I56" s="1" t="s">
        <v>245</v>
      </c>
      <c r="J56" s="1" t="s">
        <v>246</v>
      </c>
      <c r="L56" s="17"/>
    </row>
    <row r="57" spans="1:12" ht="15" thickBot="1" x14ac:dyDescent="0.4">
      <c r="A57" s="11" t="s">
        <v>51</v>
      </c>
      <c r="B57" s="20">
        <v>527</v>
      </c>
      <c r="C57" s="11">
        <f>SUM(C52:C56)</f>
        <v>13175</v>
      </c>
      <c r="D57" s="11">
        <f>SUM(D52:D56)</f>
        <v>14300</v>
      </c>
      <c r="E57" s="13"/>
      <c r="F57" s="13"/>
      <c r="G57" s="13"/>
      <c r="H57" s="12"/>
      <c r="I57" s="12"/>
      <c r="J57" s="12"/>
      <c r="L57" s="17"/>
    </row>
    <row r="58" spans="1:12" x14ac:dyDescent="0.35">
      <c r="A58" s="6" t="s">
        <v>52</v>
      </c>
      <c r="B58" s="19">
        <v>62</v>
      </c>
      <c r="C58" s="19">
        <f t="shared" si="0"/>
        <v>1550</v>
      </c>
      <c r="D58" s="24">
        <f>MROUND(C58,650)+650</f>
        <v>1950</v>
      </c>
      <c r="E58" s="1" t="s">
        <v>415</v>
      </c>
      <c r="F58" s="1" t="s">
        <v>416</v>
      </c>
      <c r="G58" s="1" t="s">
        <v>417</v>
      </c>
      <c r="H58" s="1" t="s">
        <v>247</v>
      </c>
      <c r="I58" s="1" t="s">
        <v>248</v>
      </c>
      <c r="J58" s="1" t="s">
        <v>249</v>
      </c>
      <c r="L58" s="17"/>
    </row>
    <row r="59" spans="1:12" x14ac:dyDescent="0.35">
      <c r="A59" s="6" t="s">
        <v>53</v>
      </c>
      <c r="B59" s="19">
        <v>110</v>
      </c>
      <c r="C59" s="19">
        <f t="shared" si="0"/>
        <v>2750</v>
      </c>
      <c r="D59" s="24">
        <f>MROUND(C59,650)+650</f>
        <v>3250</v>
      </c>
      <c r="E59" s="1" t="s">
        <v>418</v>
      </c>
      <c r="F59" s="1" t="s">
        <v>419</v>
      </c>
      <c r="G59" s="1" t="s">
        <v>420</v>
      </c>
      <c r="H59" s="1" t="s">
        <v>250</v>
      </c>
      <c r="I59" s="1" t="s">
        <v>251</v>
      </c>
      <c r="J59" s="1" t="s">
        <v>252</v>
      </c>
      <c r="L59" s="17"/>
    </row>
    <row r="60" spans="1:12" x14ac:dyDescent="0.35">
      <c r="A60" s="6" t="s">
        <v>54</v>
      </c>
      <c r="B60" s="19">
        <v>66</v>
      </c>
      <c r="C60" s="19">
        <f t="shared" si="0"/>
        <v>1650</v>
      </c>
      <c r="D60" s="24">
        <f t="shared" ref="D60:D62" si="8">MROUND(C60,650)</f>
        <v>1950</v>
      </c>
      <c r="E60" s="1" t="s">
        <v>421</v>
      </c>
      <c r="F60" s="1" t="s">
        <v>422</v>
      </c>
      <c r="G60" s="1" t="s">
        <v>423</v>
      </c>
      <c r="H60" s="1" t="s">
        <v>253</v>
      </c>
      <c r="I60" s="1" t="s">
        <v>254</v>
      </c>
      <c r="J60" s="1" t="s">
        <v>255</v>
      </c>
      <c r="L60" s="17"/>
    </row>
    <row r="61" spans="1:12" x14ac:dyDescent="0.35">
      <c r="A61" s="6" t="s">
        <v>55</v>
      </c>
      <c r="B61" s="19">
        <v>104</v>
      </c>
      <c r="C61" s="19">
        <f t="shared" si="0"/>
        <v>2600</v>
      </c>
      <c r="D61" s="24">
        <f t="shared" si="8"/>
        <v>2600</v>
      </c>
      <c r="E61" s="1" t="s">
        <v>424</v>
      </c>
      <c r="F61" s="1" t="s">
        <v>425</v>
      </c>
      <c r="G61" s="1" t="s">
        <v>426</v>
      </c>
      <c r="H61" s="1" t="s">
        <v>256</v>
      </c>
      <c r="I61" s="1" t="s">
        <v>257</v>
      </c>
      <c r="J61" s="1" t="s">
        <v>258</v>
      </c>
      <c r="L61" s="17"/>
    </row>
    <row r="62" spans="1:12" x14ac:dyDescent="0.35">
      <c r="A62" s="6" t="s">
        <v>56</v>
      </c>
      <c r="B62" s="19">
        <v>75</v>
      </c>
      <c r="C62" s="19">
        <f t="shared" si="0"/>
        <v>1875</v>
      </c>
      <c r="D62" s="24">
        <f t="shared" si="8"/>
        <v>1950</v>
      </c>
      <c r="E62" s="1" t="s">
        <v>427</v>
      </c>
      <c r="F62" s="1" t="s">
        <v>428</v>
      </c>
      <c r="G62" s="1" t="s">
        <v>429</v>
      </c>
      <c r="H62" s="1" t="s">
        <v>259</v>
      </c>
      <c r="I62" s="1" t="s">
        <v>260</v>
      </c>
      <c r="J62" s="1" t="s">
        <v>261</v>
      </c>
      <c r="L62" s="17"/>
    </row>
    <row r="63" spans="1:12" ht="15" thickBot="1" x14ac:dyDescent="0.4">
      <c r="A63" s="6" t="s">
        <v>57</v>
      </c>
      <c r="B63" s="19">
        <v>63</v>
      </c>
      <c r="C63" s="19">
        <f t="shared" si="0"/>
        <v>1575</v>
      </c>
      <c r="D63" s="24">
        <f>MROUND(C63,650)+650</f>
        <v>1950</v>
      </c>
      <c r="E63" s="1" t="s">
        <v>430</v>
      </c>
      <c r="F63" s="1" t="s">
        <v>431</v>
      </c>
      <c r="G63" s="1" t="s">
        <v>432</v>
      </c>
      <c r="H63" s="1" t="s">
        <v>262</v>
      </c>
      <c r="I63" s="1" t="s">
        <v>263</v>
      </c>
      <c r="J63" s="1" t="s">
        <v>264</v>
      </c>
      <c r="L63" s="17"/>
    </row>
    <row r="64" spans="1:12" ht="15" thickBot="1" x14ac:dyDescent="0.4">
      <c r="A64" s="11" t="s">
        <v>58</v>
      </c>
      <c r="B64" s="20">
        <v>480</v>
      </c>
      <c r="C64" s="11">
        <f>SUM(C58:C63)</f>
        <v>12000</v>
      </c>
      <c r="D64" s="11">
        <f>SUM(D58:D63)</f>
        <v>13650</v>
      </c>
      <c r="E64" s="13"/>
      <c r="F64" s="13"/>
      <c r="G64" s="13"/>
      <c r="H64" s="12"/>
      <c r="I64" s="12"/>
      <c r="J64" s="12"/>
      <c r="L64" s="17"/>
    </row>
    <row r="65" spans="1:12" x14ac:dyDescent="0.35">
      <c r="A65" s="6" t="s">
        <v>59</v>
      </c>
      <c r="B65" s="19">
        <v>88</v>
      </c>
      <c r="C65" s="19">
        <f t="shared" si="0"/>
        <v>2200</v>
      </c>
      <c r="D65" s="24">
        <f>MROUND(C65,650)+650</f>
        <v>2600</v>
      </c>
      <c r="E65" s="1" t="s">
        <v>711</v>
      </c>
      <c r="F65" s="1" t="s">
        <v>712</v>
      </c>
      <c r="G65" s="1" t="s">
        <v>713</v>
      </c>
      <c r="H65" s="1" t="s">
        <v>717</v>
      </c>
      <c r="I65" s="1" t="s">
        <v>718</v>
      </c>
      <c r="J65" s="1" t="s">
        <v>721</v>
      </c>
      <c r="L65" s="17"/>
    </row>
    <row r="66" spans="1:12" x14ac:dyDescent="0.35">
      <c r="A66" s="6" t="s">
        <v>120</v>
      </c>
      <c r="B66" s="19">
        <v>80</v>
      </c>
      <c r="C66" s="19">
        <f t="shared" si="0"/>
        <v>2000</v>
      </c>
      <c r="D66" s="24">
        <f>MROUND(C66,650)+650</f>
        <v>2600</v>
      </c>
      <c r="E66" s="1" t="s">
        <v>729</v>
      </c>
      <c r="F66" s="1" t="s">
        <v>730</v>
      </c>
      <c r="G66" s="1" t="s">
        <v>731</v>
      </c>
      <c r="H66" s="1" t="s">
        <v>719</v>
      </c>
      <c r="I66" s="1" t="s">
        <v>720</v>
      </c>
      <c r="J66" s="1" t="s">
        <v>722</v>
      </c>
      <c r="L66" s="17"/>
    </row>
    <row r="67" spans="1:12" ht="15" thickBot="1" x14ac:dyDescent="0.4">
      <c r="A67" s="6" t="s">
        <v>121</v>
      </c>
      <c r="B67" s="19">
        <v>78</v>
      </c>
      <c r="C67" s="19">
        <f t="shared" si="0"/>
        <v>1950</v>
      </c>
      <c r="D67" s="24">
        <f t="shared" ref="D67" si="9">MROUND(C67,650)</f>
        <v>1950</v>
      </c>
      <c r="E67" s="1" t="s">
        <v>714</v>
      </c>
      <c r="F67" s="1" t="s">
        <v>715</v>
      </c>
      <c r="G67" s="1" t="s">
        <v>716</v>
      </c>
      <c r="H67" s="1" t="s">
        <v>411</v>
      </c>
      <c r="I67" s="1" t="s">
        <v>409</v>
      </c>
      <c r="J67" s="1" t="s">
        <v>410</v>
      </c>
      <c r="L67" s="17"/>
    </row>
    <row r="68" spans="1:12" ht="15" thickBot="1" x14ac:dyDescent="0.4">
      <c r="A68" s="11" t="s">
        <v>122</v>
      </c>
      <c r="B68" s="20">
        <v>246</v>
      </c>
      <c r="C68" s="11">
        <f>SUM(C65:C67)</f>
        <v>6150</v>
      </c>
      <c r="D68" s="11">
        <f>SUM(D65:D67)</f>
        <v>7150</v>
      </c>
      <c r="E68" s="13"/>
      <c r="F68" s="13"/>
      <c r="G68" s="13"/>
      <c r="H68" s="12"/>
      <c r="I68" s="12"/>
      <c r="J68" s="12"/>
      <c r="L68" s="17"/>
    </row>
    <row r="69" spans="1:12" x14ac:dyDescent="0.35">
      <c r="A69" s="6" t="s">
        <v>60</v>
      </c>
      <c r="B69" s="19">
        <v>87</v>
      </c>
      <c r="C69" s="19">
        <f t="shared" ref="C69:C126" si="10">B69*25</f>
        <v>2175</v>
      </c>
      <c r="D69" s="24">
        <f>MROUND(C69,650)+650</f>
        <v>2600</v>
      </c>
      <c r="E69" s="1" t="s">
        <v>478</v>
      </c>
      <c r="F69" s="1" t="s">
        <v>479</v>
      </c>
      <c r="G69" s="1" t="s">
        <v>480</v>
      </c>
      <c r="H69" s="1" t="s">
        <v>265</v>
      </c>
      <c r="I69" s="1" t="s">
        <v>266</v>
      </c>
      <c r="J69" s="1" t="s">
        <v>267</v>
      </c>
      <c r="L69" s="17"/>
    </row>
    <row r="70" spans="1:12" x14ac:dyDescent="0.35">
      <c r="A70" s="6" t="s">
        <v>61</v>
      </c>
      <c r="B70" s="19">
        <v>79</v>
      </c>
      <c r="C70" s="19">
        <f t="shared" si="10"/>
        <v>1975</v>
      </c>
      <c r="D70" s="24">
        <f>MROUND(C70,650)+650</f>
        <v>2600</v>
      </c>
      <c r="E70" s="1" t="s">
        <v>450</v>
      </c>
      <c r="F70" s="1" t="s">
        <v>449</v>
      </c>
      <c r="G70" s="1" t="s">
        <v>448</v>
      </c>
      <c r="H70" s="1" t="s">
        <v>268</v>
      </c>
      <c r="I70" s="1" t="s">
        <v>61</v>
      </c>
      <c r="J70" s="1" t="s">
        <v>269</v>
      </c>
      <c r="L70" s="17"/>
    </row>
    <row r="71" spans="1:12" x14ac:dyDescent="0.35">
      <c r="A71" s="6" t="s">
        <v>62</v>
      </c>
      <c r="B71" s="19">
        <v>87</v>
      </c>
      <c r="C71" s="19">
        <f t="shared" si="10"/>
        <v>2175</v>
      </c>
      <c r="D71" s="24">
        <f>MROUND(C71,650)+650</f>
        <v>2600</v>
      </c>
      <c r="E71" s="1" t="s">
        <v>481</v>
      </c>
      <c r="F71" s="1" t="s">
        <v>482</v>
      </c>
      <c r="G71" s="1" t="s">
        <v>483</v>
      </c>
      <c r="H71" s="1" t="s">
        <v>270</v>
      </c>
      <c r="I71" s="1" t="s">
        <v>271</v>
      </c>
      <c r="J71" s="1" t="s">
        <v>272</v>
      </c>
      <c r="L71" s="17"/>
    </row>
    <row r="72" spans="1:12" x14ac:dyDescent="0.35">
      <c r="A72" s="6" t="s">
        <v>63</v>
      </c>
      <c r="B72" s="19">
        <v>78</v>
      </c>
      <c r="C72" s="19">
        <f t="shared" si="10"/>
        <v>1950</v>
      </c>
      <c r="D72" s="24">
        <f t="shared" ref="D72:D74" si="11">MROUND(C72,650)</f>
        <v>1950</v>
      </c>
      <c r="E72" s="1" t="s">
        <v>484</v>
      </c>
      <c r="F72" s="1" t="s">
        <v>485</v>
      </c>
      <c r="G72" s="1" t="s">
        <v>486</v>
      </c>
      <c r="H72" s="1" t="s">
        <v>273</v>
      </c>
      <c r="I72" s="1" t="s">
        <v>274</v>
      </c>
      <c r="J72" s="1" t="s">
        <v>275</v>
      </c>
      <c r="L72" s="17"/>
    </row>
    <row r="73" spans="1:12" x14ac:dyDescent="0.35">
      <c r="A73" s="6" t="s">
        <v>64</v>
      </c>
      <c r="B73" s="19">
        <v>86</v>
      </c>
      <c r="C73" s="19">
        <f t="shared" si="10"/>
        <v>2150</v>
      </c>
      <c r="D73" s="24">
        <f>MROUND(C73,650)+650</f>
        <v>2600</v>
      </c>
      <c r="E73" s="1" t="s">
        <v>487</v>
      </c>
      <c r="F73" s="1" t="s">
        <v>488</v>
      </c>
      <c r="G73" s="1" t="s">
        <v>489</v>
      </c>
      <c r="H73" s="1" t="s">
        <v>276</v>
      </c>
      <c r="I73" s="1" t="s">
        <v>277</v>
      </c>
      <c r="J73" s="1" t="s">
        <v>278</v>
      </c>
      <c r="L73" s="17"/>
    </row>
    <row r="74" spans="1:12" ht="15" thickBot="1" x14ac:dyDescent="0.4">
      <c r="A74" s="6" t="s">
        <v>65</v>
      </c>
      <c r="B74" s="19">
        <v>76</v>
      </c>
      <c r="C74" s="19">
        <f t="shared" si="10"/>
        <v>1900</v>
      </c>
      <c r="D74" s="24">
        <f t="shared" si="11"/>
        <v>1950</v>
      </c>
      <c r="E74" s="1" t="s">
        <v>490</v>
      </c>
      <c r="F74" s="1" t="s">
        <v>491</v>
      </c>
      <c r="G74" s="1" t="s">
        <v>492</v>
      </c>
      <c r="H74" s="1" t="s">
        <v>279</v>
      </c>
      <c r="I74" s="1" t="s">
        <v>280</v>
      </c>
      <c r="J74" s="1" t="s">
        <v>281</v>
      </c>
      <c r="L74" s="17"/>
    </row>
    <row r="75" spans="1:12" ht="15" thickBot="1" x14ac:dyDescent="0.4">
      <c r="A75" s="11" t="s">
        <v>119</v>
      </c>
      <c r="B75" s="20">
        <v>493</v>
      </c>
      <c r="C75" s="11">
        <f>SUM(C69:C74)</f>
        <v>12325</v>
      </c>
      <c r="D75" s="11">
        <f>SUM(D69:D74)</f>
        <v>14300</v>
      </c>
      <c r="E75" s="13"/>
      <c r="F75" s="13"/>
      <c r="G75" s="13"/>
      <c r="H75" s="12"/>
      <c r="I75" s="12"/>
      <c r="J75" s="12"/>
      <c r="L75" s="17"/>
    </row>
    <row r="76" spans="1:12" x14ac:dyDescent="0.35">
      <c r="A76" s="6" t="s">
        <v>66</v>
      </c>
      <c r="B76" s="19">
        <v>120</v>
      </c>
      <c r="C76" s="19">
        <f t="shared" si="10"/>
        <v>3000</v>
      </c>
      <c r="D76" s="24">
        <f>MROUND(C76,650)</f>
        <v>3250</v>
      </c>
      <c r="E76" s="1" t="s">
        <v>535</v>
      </c>
      <c r="F76" s="1" t="s">
        <v>536</v>
      </c>
      <c r="G76" s="1" t="s">
        <v>537</v>
      </c>
      <c r="H76" s="1" t="s">
        <v>282</v>
      </c>
      <c r="I76" s="1" t="s">
        <v>283</v>
      </c>
      <c r="J76" s="1" t="s">
        <v>284</v>
      </c>
      <c r="L76" s="17"/>
    </row>
    <row r="77" spans="1:12" x14ac:dyDescent="0.35">
      <c r="A77" s="6" t="s">
        <v>67</v>
      </c>
      <c r="B77" s="19">
        <v>304</v>
      </c>
      <c r="C77" s="19">
        <f t="shared" si="10"/>
        <v>7600</v>
      </c>
      <c r="D77" s="24">
        <f t="shared" ref="D77:D84" si="12">MROUND(C77,650)</f>
        <v>7800</v>
      </c>
      <c r="E77" s="1" t="s">
        <v>538</v>
      </c>
      <c r="F77" s="1" t="s">
        <v>539</v>
      </c>
      <c r="G77" s="1" t="s">
        <v>540</v>
      </c>
      <c r="H77" s="1" t="s">
        <v>285</v>
      </c>
      <c r="I77" s="1" t="s">
        <v>67</v>
      </c>
      <c r="J77" s="1" t="s">
        <v>286</v>
      </c>
      <c r="L77" s="17"/>
    </row>
    <row r="78" spans="1:12" x14ac:dyDescent="0.35">
      <c r="A78" s="6" t="s">
        <v>68</v>
      </c>
      <c r="B78" s="19">
        <v>120</v>
      </c>
      <c r="C78" s="19">
        <f t="shared" si="10"/>
        <v>3000</v>
      </c>
      <c r="D78" s="24">
        <f t="shared" si="12"/>
        <v>3250</v>
      </c>
      <c r="E78" s="1" t="s">
        <v>541</v>
      </c>
      <c r="F78" s="1" t="s">
        <v>542</v>
      </c>
      <c r="G78" s="1" t="s">
        <v>543</v>
      </c>
      <c r="H78" s="1" t="s">
        <v>287</v>
      </c>
      <c r="I78" s="1" t="s">
        <v>288</v>
      </c>
      <c r="J78" s="1" t="s">
        <v>289</v>
      </c>
      <c r="L78" s="17"/>
    </row>
    <row r="79" spans="1:12" x14ac:dyDescent="0.35">
      <c r="A79" s="6" t="s">
        <v>69</v>
      </c>
      <c r="B79" s="19">
        <v>113</v>
      </c>
      <c r="C79" s="19">
        <f t="shared" si="10"/>
        <v>2825</v>
      </c>
      <c r="D79" s="24">
        <f>MROUND(C79,650)+650</f>
        <v>3250</v>
      </c>
      <c r="E79" s="1" t="s">
        <v>544</v>
      </c>
      <c r="F79" s="1" t="s">
        <v>545</v>
      </c>
      <c r="G79" s="1" t="s">
        <v>546</v>
      </c>
      <c r="H79" s="1" t="s">
        <v>290</v>
      </c>
      <c r="I79" s="1" t="s">
        <v>291</v>
      </c>
      <c r="J79" s="1" t="s">
        <v>292</v>
      </c>
      <c r="L79" s="17"/>
    </row>
    <row r="80" spans="1:12" x14ac:dyDescent="0.35">
      <c r="A80" s="6" t="s">
        <v>70</v>
      </c>
      <c r="B80" s="19">
        <v>146</v>
      </c>
      <c r="C80" s="19">
        <f t="shared" si="10"/>
        <v>3650</v>
      </c>
      <c r="D80" s="24">
        <f t="shared" si="12"/>
        <v>3900</v>
      </c>
      <c r="E80" s="1" t="s">
        <v>547</v>
      </c>
      <c r="F80" s="1" t="s">
        <v>548</v>
      </c>
      <c r="G80" s="1" t="s">
        <v>549</v>
      </c>
      <c r="H80" s="1" t="s">
        <v>293</v>
      </c>
      <c r="I80" s="1" t="s">
        <v>294</v>
      </c>
      <c r="J80" s="1" t="s">
        <v>295</v>
      </c>
      <c r="L80" s="17"/>
    </row>
    <row r="81" spans="1:12" x14ac:dyDescent="0.35">
      <c r="A81" s="6" t="s">
        <v>71</v>
      </c>
      <c r="B81" s="19">
        <v>89</v>
      </c>
      <c r="C81" s="19">
        <f t="shared" si="10"/>
        <v>2225</v>
      </c>
      <c r="D81" s="24">
        <f>MROUND(C81,650)+650</f>
        <v>2600</v>
      </c>
      <c r="E81" s="1" t="s">
        <v>550</v>
      </c>
      <c r="F81" s="1" t="s">
        <v>551</v>
      </c>
      <c r="G81" s="1" t="s">
        <v>552</v>
      </c>
      <c r="H81" s="1" t="s">
        <v>296</v>
      </c>
      <c r="I81" s="1" t="s">
        <v>297</v>
      </c>
      <c r="J81" s="1" t="s">
        <v>298</v>
      </c>
      <c r="L81" s="17"/>
    </row>
    <row r="82" spans="1:12" x14ac:dyDescent="0.35">
      <c r="A82" s="6" t="s">
        <v>72</v>
      </c>
      <c r="B82" s="19">
        <v>87</v>
      </c>
      <c r="C82" s="19">
        <f t="shared" si="10"/>
        <v>2175</v>
      </c>
      <c r="D82" s="24">
        <f>MROUND(C82,650)+650</f>
        <v>2600</v>
      </c>
      <c r="E82" s="1" t="s">
        <v>553</v>
      </c>
      <c r="F82" s="1" t="s">
        <v>554</v>
      </c>
      <c r="G82" s="1" t="s">
        <v>555</v>
      </c>
      <c r="H82" s="1" t="s">
        <v>299</v>
      </c>
      <c r="I82" s="1" t="s">
        <v>300</v>
      </c>
      <c r="J82" s="1" t="s">
        <v>301</v>
      </c>
      <c r="L82" s="17"/>
    </row>
    <row r="83" spans="1:12" x14ac:dyDescent="0.35">
      <c r="A83" s="6" t="s">
        <v>73</v>
      </c>
      <c r="B83" s="19">
        <v>95</v>
      </c>
      <c r="C83" s="19">
        <f t="shared" si="10"/>
        <v>2375</v>
      </c>
      <c r="D83" s="24">
        <f t="shared" si="12"/>
        <v>2600</v>
      </c>
      <c r="E83" s="1" t="s">
        <v>556</v>
      </c>
      <c r="F83" s="1" t="s">
        <v>557</v>
      </c>
      <c r="G83" s="1" t="s">
        <v>558</v>
      </c>
      <c r="H83" s="1" t="s">
        <v>302</v>
      </c>
      <c r="I83" s="1" t="s">
        <v>73</v>
      </c>
      <c r="J83" s="1" t="s">
        <v>303</v>
      </c>
      <c r="L83" s="17"/>
    </row>
    <row r="84" spans="1:12" x14ac:dyDescent="0.35">
      <c r="A84" s="6" t="s">
        <v>74</v>
      </c>
      <c r="B84" s="19">
        <v>128</v>
      </c>
      <c r="C84" s="19">
        <f t="shared" si="10"/>
        <v>3200</v>
      </c>
      <c r="D84" s="24">
        <f t="shared" si="12"/>
        <v>3250</v>
      </c>
      <c r="E84" s="1" t="s">
        <v>559</v>
      </c>
      <c r="F84" s="1" t="s">
        <v>560</v>
      </c>
      <c r="G84" s="1" t="s">
        <v>561</v>
      </c>
      <c r="H84" s="1" t="s">
        <v>304</v>
      </c>
      <c r="I84" s="1" t="s">
        <v>305</v>
      </c>
      <c r="J84" s="1" t="s">
        <v>306</v>
      </c>
      <c r="L84" s="17"/>
    </row>
    <row r="85" spans="1:12" ht="15" thickBot="1" x14ac:dyDescent="0.4">
      <c r="A85" s="6" t="s">
        <v>75</v>
      </c>
      <c r="B85" s="19">
        <v>85</v>
      </c>
      <c r="C85" s="19">
        <f t="shared" si="10"/>
        <v>2125</v>
      </c>
      <c r="D85" s="24">
        <f>MROUND(C85,650)+650</f>
        <v>2600</v>
      </c>
      <c r="E85" s="1" t="s">
        <v>562</v>
      </c>
      <c r="F85" s="1" t="s">
        <v>563</v>
      </c>
      <c r="G85" s="1" t="s">
        <v>564</v>
      </c>
      <c r="H85" s="1" t="s">
        <v>307</v>
      </c>
      <c r="I85" s="1" t="s">
        <v>308</v>
      </c>
      <c r="J85" s="1" t="s">
        <v>309</v>
      </c>
      <c r="L85" s="17"/>
    </row>
    <row r="86" spans="1:12" ht="15" thickBot="1" x14ac:dyDescent="0.4">
      <c r="A86" s="11" t="s">
        <v>76</v>
      </c>
      <c r="B86" s="20">
        <v>1287</v>
      </c>
      <c r="C86" s="11">
        <f>SUM(C76:C85)</f>
        <v>32175</v>
      </c>
      <c r="D86" s="11">
        <f>SUM(D76:D85)</f>
        <v>35100</v>
      </c>
      <c r="E86" s="13"/>
      <c r="F86" s="13"/>
      <c r="G86" s="13"/>
      <c r="H86" s="12"/>
      <c r="I86" s="12"/>
      <c r="J86" s="12"/>
      <c r="L86" s="17"/>
    </row>
    <row r="87" spans="1:12" ht="15" thickBot="1" x14ac:dyDescent="0.4">
      <c r="A87" s="6" t="s">
        <v>77</v>
      </c>
      <c r="B87" s="19">
        <v>785</v>
      </c>
      <c r="C87" s="19">
        <f t="shared" si="10"/>
        <v>19625</v>
      </c>
      <c r="D87" s="24">
        <f>MROUND(C87,650)+650</f>
        <v>20150</v>
      </c>
      <c r="E87" s="1" t="s">
        <v>451</v>
      </c>
      <c r="F87" s="1" t="s">
        <v>452</v>
      </c>
      <c r="G87" s="1" t="s">
        <v>453</v>
      </c>
      <c r="H87" s="1" t="s">
        <v>310</v>
      </c>
      <c r="I87" s="1" t="s">
        <v>77</v>
      </c>
      <c r="J87" s="1" t="s">
        <v>311</v>
      </c>
      <c r="L87" s="17"/>
    </row>
    <row r="88" spans="1:12" ht="15" thickBot="1" x14ac:dyDescent="0.4">
      <c r="A88" s="11" t="s">
        <v>78</v>
      </c>
      <c r="B88" s="20">
        <v>785</v>
      </c>
      <c r="C88" s="11">
        <f>SUM(C87)</f>
        <v>19625</v>
      </c>
      <c r="D88" s="11">
        <f>SUM(D87)</f>
        <v>20150</v>
      </c>
      <c r="E88" s="13"/>
      <c r="F88" s="13"/>
      <c r="G88" s="13"/>
      <c r="H88" s="12"/>
      <c r="I88" s="12"/>
      <c r="J88" s="12"/>
      <c r="L88" s="17"/>
    </row>
    <row r="89" spans="1:12" x14ac:dyDescent="0.35">
      <c r="A89" s="6" t="s">
        <v>79</v>
      </c>
      <c r="B89" s="19">
        <v>337</v>
      </c>
      <c r="C89" s="19">
        <f t="shared" si="10"/>
        <v>8425</v>
      </c>
      <c r="D89" s="24">
        <f>MROUND(C89,650)</f>
        <v>8450</v>
      </c>
      <c r="E89" s="1" t="s">
        <v>523</v>
      </c>
      <c r="F89" s="1" t="s">
        <v>524</v>
      </c>
      <c r="G89" s="1" t="s">
        <v>678</v>
      </c>
      <c r="H89" s="1" t="s">
        <v>312</v>
      </c>
      <c r="I89" s="1" t="s">
        <v>313</v>
      </c>
      <c r="J89" s="1" t="s">
        <v>314</v>
      </c>
      <c r="L89" s="17"/>
    </row>
    <row r="90" spans="1:12" x14ac:dyDescent="0.35">
      <c r="A90" s="6" t="s">
        <v>80</v>
      </c>
      <c r="B90" s="19">
        <v>259</v>
      </c>
      <c r="C90" s="19">
        <f t="shared" si="10"/>
        <v>6475</v>
      </c>
      <c r="D90" s="24">
        <f t="shared" ref="D90:D93" si="13">MROUND(C90,650)</f>
        <v>6500</v>
      </c>
      <c r="E90" s="1" t="s">
        <v>525</v>
      </c>
      <c r="F90" s="1" t="s">
        <v>526</v>
      </c>
      <c r="G90" s="1" t="s">
        <v>680</v>
      </c>
      <c r="H90" s="1" t="s">
        <v>315</v>
      </c>
      <c r="I90" s="1" t="s">
        <v>80</v>
      </c>
      <c r="J90" s="1" t="s">
        <v>316</v>
      </c>
      <c r="L90" s="17"/>
    </row>
    <row r="91" spans="1:12" x14ac:dyDescent="0.35">
      <c r="A91" s="6" t="s">
        <v>81</v>
      </c>
      <c r="B91" s="19">
        <v>153</v>
      </c>
      <c r="C91" s="19">
        <f t="shared" si="10"/>
        <v>3825</v>
      </c>
      <c r="D91" s="24">
        <f t="shared" si="13"/>
        <v>3900</v>
      </c>
      <c r="E91" s="1" t="s">
        <v>527</v>
      </c>
      <c r="F91" s="1" t="s">
        <v>528</v>
      </c>
      <c r="G91" s="1" t="s">
        <v>679</v>
      </c>
      <c r="H91" s="1" t="s">
        <v>317</v>
      </c>
      <c r="I91" s="1" t="s">
        <v>318</v>
      </c>
      <c r="J91" s="1" t="s">
        <v>319</v>
      </c>
      <c r="L91" s="17"/>
    </row>
    <row r="92" spans="1:12" x14ac:dyDescent="0.35">
      <c r="A92" s="6" t="s">
        <v>82</v>
      </c>
      <c r="B92" s="19">
        <v>173</v>
      </c>
      <c r="C92" s="19">
        <f t="shared" si="10"/>
        <v>4325</v>
      </c>
      <c r="D92" s="24">
        <f t="shared" si="13"/>
        <v>4550</v>
      </c>
      <c r="E92" s="1" t="s">
        <v>529</v>
      </c>
      <c r="F92" s="1" t="s">
        <v>530</v>
      </c>
      <c r="G92" s="1" t="s">
        <v>681</v>
      </c>
      <c r="H92" s="1" t="s">
        <v>320</v>
      </c>
      <c r="I92" s="1" t="s">
        <v>82</v>
      </c>
      <c r="J92" s="1" t="s">
        <v>321</v>
      </c>
      <c r="L92" s="17"/>
    </row>
    <row r="93" spans="1:12" x14ac:dyDescent="0.35">
      <c r="A93" s="6" t="s">
        <v>83</v>
      </c>
      <c r="B93" s="19">
        <v>130</v>
      </c>
      <c r="C93" s="19">
        <f t="shared" si="10"/>
        <v>3250</v>
      </c>
      <c r="D93" s="24">
        <f t="shared" si="13"/>
        <v>3250</v>
      </c>
      <c r="E93" s="1" t="s">
        <v>531</v>
      </c>
      <c r="F93" s="1" t="s">
        <v>532</v>
      </c>
      <c r="G93" s="1" t="s">
        <v>682</v>
      </c>
      <c r="H93" s="1" t="s">
        <v>322</v>
      </c>
      <c r="I93" s="1" t="s">
        <v>323</v>
      </c>
      <c r="J93" s="1" t="s">
        <v>324</v>
      </c>
      <c r="L93" s="17"/>
    </row>
    <row r="94" spans="1:12" ht="15" thickBot="1" x14ac:dyDescent="0.4">
      <c r="A94" s="6" t="s">
        <v>84</v>
      </c>
      <c r="B94" s="19">
        <v>134</v>
      </c>
      <c r="C94" s="19">
        <f t="shared" si="10"/>
        <v>3350</v>
      </c>
      <c r="D94" s="24">
        <f>MROUND(C94,650)+650</f>
        <v>3900</v>
      </c>
      <c r="E94" s="1" t="s">
        <v>533</v>
      </c>
      <c r="F94" s="1" t="s">
        <v>534</v>
      </c>
      <c r="G94" s="1" t="s">
        <v>683</v>
      </c>
      <c r="H94" s="1" t="s">
        <v>325</v>
      </c>
      <c r="I94" s="1" t="s">
        <v>326</v>
      </c>
      <c r="J94" s="1" t="s">
        <v>327</v>
      </c>
      <c r="L94" s="17"/>
    </row>
    <row r="95" spans="1:12" ht="15" thickBot="1" x14ac:dyDescent="0.4">
      <c r="A95" s="11" t="s">
        <v>85</v>
      </c>
      <c r="B95" s="20">
        <v>1186</v>
      </c>
      <c r="C95" s="11">
        <f>SUM(C89:C94)</f>
        <v>29650</v>
      </c>
      <c r="D95" s="11">
        <f>SUM(D89:D94)</f>
        <v>30550</v>
      </c>
      <c r="E95" s="13"/>
      <c r="F95" s="13"/>
      <c r="G95" s="13"/>
      <c r="H95" s="12"/>
      <c r="I95" s="12"/>
      <c r="J95" s="12"/>
      <c r="L95" s="17"/>
    </row>
    <row r="96" spans="1:12" x14ac:dyDescent="0.35">
      <c r="A96" s="6" t="s">
        <v>86</v>
      </c>
      <c r="B96" s="19">
        <v>156</v>
      </c>
      <c r="C96" s="19">
        <f t="shared" si="10"/>
        <v>3900</v>
      </c>
      <c r="D96" s="24">
        <f>MROUND(C96,650)</f>
        <v>3900</v>
      </c>
      <c r="E96" s="1" t="s">
        <v>454</v>
      </c>
      <c r="F96" s="1" t="s">
        <v>455</v>
      </c>
      <c r="G96" s="1" t="s">
        <v>456</v>
      </c>
      <c r="H96" s="1" t="s">
        <v>328</v>
      </c>
      <c r="I96" s="1" t="s">
        <v>86</v>
      </c>
      <c r="J96" s="1" t="s">
        <v>329</v>
      </c>
      <c r="L96" s="17"/>
    </row>
    <row r="97" spans="1:12" x14ac:dyDescent="0.35">
      <c r="A97" s="6" t="s">
        <v>87</v>
      </c>
      <c r="B97" s="19">
        <v>328</v>
      </c>
      <c r="C97" s="19">
        <f t="shared" si="10"/>
        <v>8200</v>
      </c>
      <c r="D97" s="24">
        <f t="shared" ref="D97:D103" si="14">MROUND(C97,650)</f>
        <v>8450</v>
      </c>
      <c r="E97" s="1" t="s">
        <v>457</v>
      </c>
      <c r="F97" s="1" t="s">
        <v>458</v>
      </c>
      <c r="G97" s="1" t="s">
        <v>459</v>
      </c>
      <c r="H97" s="1" t="s">
        <v>330</v>
      </c>
      <c r="I97" s="1" t="s">
        <v>331</v>
      </c>
      <c r="J97" s="1" t="s">
        <v>332</v>
      </c>
      <c r="L97" s="17"/>
    </row>
    <row r="98" spans="1:12" x14ac:dyDescent="0.35">
      <c r="A98" s="6" t="s">
        <v>88</v>
      </c>
      <c r="B98" s="19">
        <v>229</v>
      </c>
      <c r="C98" s="19">
        <f t="shared" si="10"/>
        <v>5725</v>
      </c>
      <c r="D98" s="24">
        <f t="shared" si="14"/>
        <v>5850</v>
      </c>
      <c r="E98" s="1" t="s">
        <v>460</v>
      </c>
      <c r="F98" s="1" t="s">
        <v>461</v>
      </c>
      <c r="G98" s="1" t="s">
        <v>462</v>
      </c>
      <c r="H98" s="1" t="s">
        <v>333</v>
      </c>
      <c r="I98" s="1" t="s">
        <v>334</v>
      </c>
      <c r="J98" s="1" t="s">
        <v>335</v>
      </c>
      <c r="L98" s="17"/>
    </row>
    <row r="99" spans="1:12" x14ac:dyDescent="0.35">
      <c r="A99" s="6" t="s">
        <v>89</v>
      </c>
      <c r="B99" s="19">
        <v>287</v>
      </c>
      <c r="C99" s="19">
        <f t="shared" si="10"/>
        <v>7175</v>
      </c>
      <c r="D99" s="24">
        <f>MROUND(C99,650)+650</f>
        <v>7800</v>
      </c>
      <c r="E99" s="1" t="s">
        <v>463</v>
      </c>
      <c r="F99" s="1" t="s">
        <v>464</v>
      </c>
      <c r="G99" s="1" t="s">
        <v>465</v>
      </c>
      <c r="H99" s="1" t="s">
        <v>336</v>
      </c>
      <c r="I99" s="1" t="s">
        <v>337</v>
      </c>
      <c r="J99" s="1" t="s">
        <v>338</v>
      </c>
      <c r="L99" s="17"/>
    </row>
    <row r="100" spans="1:12" x14ac:dyDescent="0.35">
      <c r="A100" s="6" t="s">
        <v>90</v>
      </c>
      <c r="B100" s="19">
        <v>131</v>
      </c>
      <c r="C100" s="19">
        <f t="shared" si="10"/>
        <v>3275</v>
      </c>
      <c r="D100" s="24">
        <f>MROUND(C100,650)+650</f>
        <v>3900</v>
      </c>
      <c r="E100" s="1" t="s">
        <v>466</v>
      </c>
      <c r="F100" s="1" t="s">
        <v>467</v>
      </c>
      <c r="G100" s="1" t="s">
        <v>468</v>
      </c>
      <c r="H100" s="1" t="s">
        <v>339</v>
      </c>
      <c r="I100" s="1" t="s">
        <v>340</v>
      </c>
      <c r="J100" s="1" t="s">
        <v>341</v>
      </c>
      <c r="L100" s="17"/>
    </row>
    <row r="101" spans="1:12" x14ac:dyDescent="0.35">
      <c r="A101" s="6" t="s">
        <v>91</v>
      </c>
      <c r="B101" s="19">
        <v>138</v>
      </c>
      <c r="C101" s="19">
        <f t="shared" si="10"/>
        <v>3450</v>
      </c>
      <c r="D101" s="24">
        <f>MROUND(C101,650)+650</f>
        <v>3900</v>
      </c>
      <c r="E101" s="1" t="s">
        <v>469</v>
      </c>
      <c r="F101" s="1" t="s">
        <v>470</v>
      </c>
      <c r="G101" s="1" t="s">
        <v>471</v>
      </c>
      <c r="H101" s="1" t="s">
        <v>342</v>
      </c>
      <c r="I101" s="1" t="s">
        <v>343</v>
      </c>
      <c r="J101" s="1" t="s">
        <v>344</v>
      </c>
      <c r="L101" s="17"/>
    </row>
    <row r="102" spans="1:12" x14ac:dyDescent="0.35">
      <c r="A102" s="6" t="s">
        <v>92</v>
      </c>
      <c r="B102" s="19">
        <v>113</v>
      </c>
      <c r="C102" s="19">
        <f t="shared" si="10"/>
        <v>2825</v>
      </c>
      <c r="D102" s="24">
        <f>MROUND(C102,650)+650</f>
        <v>3250</v>
      </c>
      <c r="E102" s="1" t="s">
        <v>472</v>
      </c>
      <c r="F102" s="1" t="s">
        <v>473</v>
      </c>
      <c r="G102" s="1" t="s">
        <v>474</v>
      </c>
      <c r="H102" s="1" t="s">
        <v>345</v>
      </c>
      <c r="I102" s="1" t="s">
        <v>346</v>
      </c>
      <c r="J102" s="1" t="s">
        <v>347</v>
      </c>
      <c r="L102" s="17"/>
    </row>
    <row r="103" spans="1:12" ht="15" thickBot="1" x14ac:dyDescent="0.4">
      <c r="A103" s="6" t="s">
        <v>93</v>
      </c>
      <c r="B103" s="19">
        <v>123</v>
      </c>
      <c r="C103" s="19">
        <f t="shared" si="10"/>
        <v>3075</v>
      </c>
      <c r="D103" s="24">
        <f t="shared" si="14"/>
        <v>3250</v>
      </c>
      <c r="E103" s="1" t="s">
        <v>475</v>
      </c>
      <c r="F103" s="1" t="s">
        <v>476</v>
      </c>
      <c r="G103" s="1" t="s">
        <v>477</v>
      </c>
      <c r="H103" s="1" t="s">
        <v>348</v>
      </c>
      <c r="I103" s="1" t="s">
        <v>349</v>
      </c>
      <c r="J103" s="1" t="s">
        <v>350</v>
      </c>
      <c r="L103" s="17"/>
    </row>
    <row r="104" spans="1:12" ht="15" thickBot="1" x14ac:dyDescent="0.4">
      <c r="A104" s="11" t="s">
        <v>94</v>
      </c>
      <c r="B104" s="20">
        <v>1505</v>
      </c>
      <c r="C104" s="11">
        <f>SUM(C96:C103)</f>
        <v>37625</v>
      </c>
      <c r="D104" s="11">
        <f>SUM(D96:D103)</f>
        <v>40300</v>
      </c>
      <c r="E104" s="13"/>
      <c r="F104" s="13"/>
      <c r="G104" s="13"/>
      <c r="H104" s="12"/>
      <c r="I104" s="12"/>
      <c r="J104" s="12"/>
      <c r="L104" s="17"/>
    </row>
    <row r="105" spans="1:12" x14ac:dyDescent="0.35">
      <c r="A105" s="6" t="s">
        <v>95</v>
      </c>
      <c r="B105" s="19">
        <v>275</v>
      </c>
      <c r="C105" s="19">
        <f t="shared" si="10"/>
        <v>6875</v>
      </c>
      <c r="D105" s="24">
        <f>MROUND(C105,650)</f>
        <v>7150</v>
      </c>
      <c r="E105" s="1" t="s">
        <v>641</v>
      </c>
      <c r="F105" s="1" t="s">
        <v>642</v>
      </c>
      <c r="G105" s="1" t="s">
        <v>643</v>
      </c>
      <c r="H105" s="1" t="s">
        <v>351</v>
      </c>
      <c r="I105" s="1" t="s">
        <v>352</v>
      </c>
      <c r="J105" s="1" t="s">
        <v>353</v>
      </c>
      <c r="L105" s="17"/>
    </row>
    <row r="106" spans="1:12" x14ac:dyDescent="0.35">
      <c r="A106" s="6" t="s">
        <v>96</v>
      </c>
      <c r="B106" s="19">
        <v>323</v>
      </c>
      <c r="C106" s="19">
        <f t="shared" si="10"/>
        <v>8075</v>
      </c>
      <c r="D106" s="24">
        <f>MROUND(C106,650)+650</f>
        <v>8450</v>
      </c>
      <c r="E106" s="1" t="s">
        <v>644</v>
      </c>
      <c r="F106" s="1" t="s">
        <v>645</v>
      </c>
      <c r="G106" s="1" t="s">
        <v>646</v>
      </c>
      <c r="H106" s="1" t="s">
        <v>354</v>
      </c>
      <c r="I106" s="1" t="s">
        <v>355</v>
      </c>
      <c r="J106" s="1" t="s">
        <v>356</v>
      </c>
      <c r="L106" s="17"/>
    </row>
    <row r="107" spans="1:12" x14ac:dyDescent="0.35">
      <c r="A107" s="6" t="s">
        <v>97</v>
      </c>
      <c r="B107" s="19">
        <v>191</v>
      </c>
      <c r="C107" s="19">
        <f t="shared" si="10"/>
        <v>4775</v>
      </c>
      <c r="D107" s="24">
        <f>MROUND(C107,650)+650</f>
        <v>5200</v>
      </c>
      <c r="E107" s="1" t="s">
        <v>647</v>
      </c>
      <c r="F107" s="1" t="s">
        <v>648</v>
      </c>
      <c r="G107" s="1" t="s">
        <v>649</v>
      </c>
      <c r="H107" s="1" t="s">
        <v>357</v>
      </c>
      <c r="I107" s="1" t="s">
        <v>358</v>
      </c>
      <c r="J107" s="1" t="s">
        <v>359</v>
      </c>
      <c r="L107" s="17"/>
    </row>
    <row r="108" spans="1:12" x14ac:dyDescent="0.35">
      <c r="A108" s="6" t="s">
        <v>98</v>
      </c>
      <c r="B108" s="19">
        <v>379</v>
      </c>
      <c r="C108" s="19">
        <f t="shared" si="10"/>
        <v>9475</v>
      </c>
      <c r="D108" s="24">
        <f t="shared" ref="D108:D117" si="15">MROUND(C108,650)</f>
        <v>9750</v>
      </c>
      <c r="E108" s="1" t="s">
        <v>650</v>
      </c>
      <c r="F108" s="1" t="s">
        <v>651</v>
      </c>
      <c r="G108" s="1" t="s">
        <v>652</v>
      </c>
      <c r="H108" s="1" t="s">
        <v>360</v>
      </c>
      <c r="I108" s="1" t="s">
        <v>361</v>
      </c>
      <c r="J108" s="1" t="s">
        <v>362</v>
      </c>
      <c r="L108" s="17"/>
    </row>
    <row r="109" spans="1:12" x14ac:dyDescent="0.35">
      <c r="A109" s="6" t="s">
        <v>99</v>
      </c>
      <c r="B109" s="19">
        <v>120</v>
      </c>
      <c r="C109" s="19">
        <f t="shared" si="10"/>
        <v>3000</v>
      </c>
      <c r="D109" s="24">
        <f t="shared" si="15"/>
        <v>3250</v>
      </c>
      <c r="E109" s="1" t="s">
        <v>653</v>
      </c>
      <c r="F109" s="1" t="s">
        <v>654</v>
      </c>
      <c r="G109" s="1" t="s">
        <v>655</v>
      </c>
      <c r="H109" s="1" t="s">
        <v>363</v>
      </c>
      <c r="I109" s="1" t="s">
        <v>364</v>
      </c>
      <c r="J109" s="1" t="s">
        <v>365</v>
      </c>
      <c r="L109" s="17"/>
    </row>
    <row r="110" spans="1:12" x14ac:dyDescent="0.35">
      <c r="A110" s="6" t="s">
        <v>100</v>
      </c>
      <c r="B110" s="19">
        <v>764</v>
      </c>
      <c r="C110" s="19">
        <f t="shared" si="10"/>
        <v>19100</v>
      </c>
      <c r="D110" s="24">
        <f>MROUND(C110,650)+650</f>
        <v>19500</v>
      </c>
      <c r="E110" s="1" t="s">
        <v>725</v>
      </c>
      <c r="F110" s="1" t="s">
        <v>724</v>
      </c>
      <c r="G110" s="1" t="s">
        <v>656</v>
      </c>
      <c r="H110" s="1" t="s">
        <v>366</v>
      </c>
      <c r="I110" s="1" t="s">
        <v>100</v>
      </c>
      <c r="J110" s="1" t="s">
        <v>367</v>
      </c>
      <c r="L110" s="17"/>
    </row>
    <row r="111" spans="1:12" x14ac:dyDescent="0.35">
      <c r="A111" s="6" t="s">
        <v>101</v>
      </c>
      <c r="B111" s="19">
        <v>259</v>
      </c>
      <c r="C111" s="19">
        <f t="shared" si="10"/>
        <v>6475</v>
      </c>
      <c r="D111" s="24">
        <f t="shared" si="15"/>
        <v>6500</v>
      </c>
      <c r="E111" s="1" t="s">
        <v>657</v>
      </c>
      <c r="F111" s="1" t="s">
        <v>658</v>
      </c>
      <c r="G111" s="1" t="s">
        <v>659</v>
      </c>
      <c r="H111" s="1" t="s">
        <v>368</v>
      </c>
      <c r="I111" s="1" t="s">
        <v>369</v>
      </c>
      <c r="J111" s="1" t="s">
        <v>370</v>
      </c>
      <c r="L111" s="17"/>
    </row>
    <row r="112" spans="1:12" x14ac:dyDescent="0.35">
      <c r="A112" s="6" t="s">
        <v>102</v>
      </c>
      <c r="B112" s="19">
        <v>205</v>
      </c>
      <c r="C112" s="19">
        <f t="shared" si="10"/>
        <v>5125</v>
      </c>
      <c r="D112" s="24">
        <f t="shared" si="15"/>
        <v>5200</v>
      </c>
      <c r="E112" s="1" t="s">
        <v>660</v>
      </c>
      <c r="F112" s="1" t="s">
        <v>661</v>
      </c>
      <c r="G112" s="1" t="s">
        <v>662</v>
      </c>
      <c r="H112" s="1" t="s">
        <v>371</v>
      </c>
      <c r="I112" s="1" t="s">
        <v>372</v>
      </c>
      <c r="J112" s="1" t="s">
        <v>373</v>
      </c>
      <c r="L112" s="17"/>
    </row>
    <row r="113" spans="1:12" x14ac:dyDescent="0.35">
      <c r="A113" s="6" t="s">
        <v>105</v>
      </c>
      <c r="B113" s="19">
        <v>109</v>
      </c>
      <c r="C113" s="19">
        <f t="shared" si="10"/>
        <v>2725</v>
      </c>
      <c r="D113" s="24">
        <f>MROUND(C113,650)+650</f>
        <v>3250</v>
      </c>
      <c r="E113" s="1" t="s">
        <v>663</v>
      </c>
      <c r="F113" s="1" t="s">
        <v>664</v>
      </c>
      <c r="G113" s="1" t="s">
        <v>665</v>
      </c>
      <c r="H113" s="1" t="s">
        <v>380</v>
      </c>
      <c r="I113" s="1" t="s">
        <v>381</v>
      </c>
      <c r="J113" s="1" t="s">
        <v>382</v>
      </c>
      <c r="L113" s="17"/>
    </row>
    <row r="114" spans="1:12" x14ac:dyDescent="0.35">
      <c r="A114" s="6" t="s">
        <v>106</v>
      </c>
      <c r="B114" s="19">
        <v>169</v>
      </c>
      <c r="C114" s="19">
        <f t="shared" si="10"/>
        <v>4225</v>
      </c>
      <c r="D114" s="24">
        <f t="shared" si="15"/>
        <v>4550</v>
      </c>
      <c r="E114" s="1" t="s">
        <v>666</v>
      </c>
      <c r="F114" s="1" t="s">
        <v>667</v>
      </c>
      <c r="G114" s="1" t="s">
        <v>668</v>
      </c>
      <c r="H114" s="1" t="s">
        <v>383</v>
      </c>
      <c r="I114" s="1" t="s">
        <v>384</v>
      </c>
      <c r="J114" s="1" t="s">
        <v>385</v>
      </c>
      <c r="L114" s="17"/>
    </row>
    <row r="115" spans="1:12" x14ac:dyDescent="0.35">
      <c r="A115" s="6" t="s">
        <v>107</v>
      </c>
      <c r="B115" s="19">
        <v>84</v>
      </c>
      <c r="C115" s="19">
        <f t="shared" si="10"/>
        <v>2100</v>
      </c>
      <c r="D115" s="24">
        <f>MROUND(C115,650)+650</f>
        <v>2600</v>
      </c>
      <c r="E115" s="1" t="s">
        <v>669</v>
      </c>
      <c r="F115" s="1" t="s">
        <v>670</v>
      </c>
      <c r="G115" s="1" t="s">
        <v>671</v>
      </c>
      <c r="H115" s="1" t="s">
        <v>386</v>
      </c>
      <c r="I115" s="1" t="s">
        <v>387</v>
      </c>
      <c r="J115" s="1" t="s">
        <v>388</v>
      </c>
      <c r="L115" s="17"/>
    </row>
    <row r="116" spans="1:12" x14ac:dyDescent="0.35">
      <c r="A116" s="6" t="s">
        <v>108</v>
      </c>
      <c r="B116" s="19">
        <v>143</v>
      </c>
      <c r="C116" s="19">
        <f t="shared" si="10"/>
        <v>3575</v>
      </c>
      <c r="D116" s="24">
        <f t="shared" si="15"/>
        <v>3900</v>
      </c>
      <c r="E116" s="1" t="s">
        <v>672</v>
      </c>
      <c r="F116" s="1" t="s">
        <v>673</v>
      </c>
      <c r="G116" s="1" t="s">
        <v>674</v>
      </c>
      <c r="H116" s="1" t="s">
        <v>389</v>
      </c>
      <c r="I116" s="1" t="s">
        <v>390</v>
      </c>
      <c r="J116" s="1" t="s">
        <v>391</v>
      </c>
      <c r="L116" s="17"/>
    </row>
    <row r="117" spans="1:12" ht="15" thickBot="1" x14ac:dyDescent="0.4">
      <c r="A117" s="6" t="s">
        <v>109</v>
      </c>
      <c r="B117" s="19">
        <v>94</v>
      </c>
      <c r="C117" s="19">
        <f t="shared" si="10"/>
        <v>2350</v>
      </c>
      <c r="D117" s="24">
        <f t="shared" si="15"/>
        <v>2600</v>
      </c>
      <c r="E117" s="1" t="s">
        <v>675</v>
      </c>
      <c r="F117" s="1" t="s">
        <v>676</v>
      </c>
      <c r="G117" s="1" t="s">
        <v>677</v>
      </c>
      <c r="H117" s="1" t="s">
        <v>392</v>
      </c>
      <c r="I117" s="1" t="s">
        <v>393</v>
      </c>
      <c r="J117" s="1" t="s">
        <v>394</v>
      </c>
      <c r="L117" s="17"/>
    </row>
    <row r="118" spans="1:12" ht="15" thickBot="1" x14ac:dyDescent="0.4">
      <c r="A118" s="11" t="s">
        <v>110</v>
      </c>
      <c r="B118" s="20">
        <v>3115</v>
      </c>
      <c r="C118" s="11">
        <f>SUM(C105:C117)</f>
        <v>77875</v>
      </c>
      <c r="D118" s="11">
        <f>SUM(D105:D117)</f>
        <v>81900</v>
      </c>
      <c r="E118" s="13"/>
      <c r="F118" s="13"/>
      <c r="G118" s="13"/>
      <c r="H118" s="12"/>
      <c r="I118" s="12"/>
      <c r="J118" s="12"/>
      <c r="L118" s="17"/>
    </row>
    <row r="119" spans="1:12" x14ac:dyDescent="0.35">
      <c r="A119" s="6" t="s">
        <v>111</v>
      </c>
      <c r="B119" s="19">
        <v>235</v>
      </c>
      <c r="C119" s="19">
        <f t="shared" si="10"/>
        <v>5875</v>
      </c>
      <c r="D119" s="24">
        <f>MROUND(C119,650)+650</f>
        <v>6500</v>
      </c>
      <c r="E119" s="1" t="s">
        <v>565</v>
      </c>
      <c r="F119" s="1" t="s">
        <v>566</v>
      </c>
      <c r="G119" s="1" t="s">
        <v>567</v>
      </c>
      <c r="H119" s="1" t="s">
        <v>395</v>
      </c>
      <c r="I119" s="1" t="s">
        <v>396</v>
      </c>
      <c r="J119" s="1" t="s">
        <v>397</v>
      </c>
      <c r="L119" s="17"/>
    </row>
    <row r="120" spans="1:12" x14ac:dyDescent="0.35">
      <c r="A120" s="6" t="s">
        <v>112</v>
      </c>
      <c r="B120" s="19">
        <v>179</v>
      </c>
      <c r="C120" s="19">
        <f t="shared" si="10"/>
        <v>4475</v>
      </c>
      <c r="D120" s="24">
        <f t="shared" ref="D120:D123" si="16">MROUND(C120,650)</f>
        <v>4550</v>
      </c>
      <c r="E120" s="1" t="s">
        <v>568</v>
      </c>
      <c r="F120" s="1" t="s">
        <v>569</v>
      </c>
      <c r="G120" s="1" t="s">
        <v>570</v>
      </c>
      <c r="H120" s="1" t="s">
        <v>398</v>
      </c>
      <c r="I120" s="1" t="s">
        <v>399</v>
      </c>
      <c r="J120" s="1" t="s">
        <v>400</v>
      </c>
      <c r="L120" s="17"/>
    </row>
    <row r="121" spans="1:12" x14ac:dyDescent="0.35">
      <c r="A121" s="6" t="s">
        <v>113</v>
      </c>
      <c r="B121" s="19">
        <v>92</v>
      </c>
      <c r="C121" s="19">
        <f t="shared" si="10"/>
        <v>2300</v>
      </c>
      <c r="D121" s="24">
        <f t="shared" si="16"/>
        <v>2600</v>
      </c>
      <c r="E121" s="1" t="s">
        <v>571</v>
      </c>
      <c r="F121" s="1" t="s">
        <v>572</v>
      </c>
      <c r="G121" s="1" t="s">
        <v>573</v>
      </c>
      <c r="H121" s="1" t="s">
        <v>401</v>
      </c>
      <c r="I121" s="1" t="s">
        <v>113</v>
      </c>
      <c r="J121" s="1" t="s">
        <v>402</v>
      </c>
      <c r="L121" s="17"/>
    </row>
    <row r="122" spans="1:12" x14ac:dyDescent="0.35">
      <c r="A122" s="6" t="s">
        <v>114</v>
      </c>
      <c r="B122" s="19">
        <v>97</v>
      </c>
      <c r="C122" s="19">
        <f t="shared" si="10"/>
        <v>2425</v>
      </c>
      <c r="D122" s="24">
        <f t="shared" si="16"/>
        <v>2600</v>
      </c>
      <c r="E122" s="1" t="s">
        <v>574</v>
      </c>
      <c r="F122" s="1" t="s">
        <v>575</v>
      </c>
      <c r="G122" s="1" t="s">
        <v>576</v>
      </c>
      <c r="H122" s="1" t="s">
        <v>403</v>
      </c>
      <c r="I122" s="1" t="s">
        <v>404</v>
      </c>
      <c r="J122" s="1" t="s">
        <v>405</v>
      </c>
      <c r="L122" s="17"/>
    </row>
    <row r="123" spans="1:12" ht="15" thickBot="1" x14ac:dyDescent="0.4">
      <c r="A123" s="6" t="s">
        <v>115</v>
      </c>
      <c r="B123" s="19">
        <v>96</v>
      </c>
      <c r="C123" s="19">
        <f t="shared" si="10"/>
        <v>2400</v>
      </c>
      <c r="D123" s="24">
        <f t="shared" si="16"/>
        <v>2600</v>
      </c>
      <c r="E123" s="1" t="s">
        <v>577</v>
      </c>
      <c r="F123" s="1" t="s">
        <v>578</v>
      </c>
      <c r="G123" s="1" t="s">
        <v>579</v>
      </c>
      <c r="H123" s="1" t="s">
        <v>406</v>
      </c>
      <c r="I123" s="1" t="s">
        <v>407</v>
      </c>
      <c r="J123" s="1" t="s">
        <v>408</v>
      </c>
      <c r="L123" s="17"/>
    </row>
    <row r="124" spans="1:12" ht="15" thickBot="1" x14ac:dyDescent="0.4">
      <c r="A124" s="11" t="s">
        <v>116</v>
      </c>
      <c r="B124" s="20">
        <v>699</v>
      </c>
      <c r="C124" s="26">
        <f>SUM(C119:C123)</f>
        <v>17475</v>
      </c>
      <c r="D124" s="26">
        <f>SUM(D119:D123)</f>
        <v>18850</v>
      </c>
      <c r="E124" s="13"/>
      <c r="F124" s="13"/>
      <c r="G124" s="13"/>
      <c r="H124" s="12"/>
      <c r="I124" s="12"/>
      <c r="J124" s="12"/>
      <c r="L124" s="17"/>
    </row>
    <row r="125" spans="1:12" ht="15" thickBot="1" x14ac:dyDescent="0.4">
      <c r="A125" s="7"/>
      <c r="B125" s="19"/>
      <c r="C125" s="19">
        <f t="shared" si="10"/>
        <v>0</v>
      </c>
      <c r="D125" s="24">
        <f t="shared" ref="D125" si="17">MROUND(C125,540)</f>
        <v>0</v>
      </c>
      <c r="E125" s="14"/>
      <c r="F125" s="14"/>
      <c r="G125" s="14"/>
      <c r="H125" s="14"/>
      <c r="I125" s="14"/>
      <c r="J125" s="14"/>
      <c r="L125" s="17"/>
    </row>
    <row r="126" spans="1:12" ht="15" thickBot="1" x14ac:dyDescent="0.4">
      <c r="A126" s="15" t="s">
        <v>117</v>
      </c>
      <c r="B126" s="15">
        <v>20000</v>
      </c>
      <c r="C126" s="19">
        <f t="shared" si="10"/>
        <v>500000</v>
      </c>
      <c r="D126" s="24">
        <f>D124+D118+D104+D95+D88+D86+D75+D68+D64+D57+D51+D45+D43+D33+D26+D18+D12</f>
        <v>532350</v>
      </c>
      <c r="E126" s="15"/>
      <c r="F126" s="15"/>
      <c r="G126" s="15"/>
      <c r="H126" s="16"/>
      <c r="I126" s="16"/>
      <c r="J126" s="16"/>
      <c r="L126" s="17"/>
    </row>
  </sheetData>
  <mergeCells count="2">
    <mergeCell ref="A1:J1"/>
    <mergeCell ref="A2:J2"/>
  </mergeCells>
  <pageMargins left="0" right="3.937007874015748E-2" top="0.35433070866141736" bottom="0.15748031496062992" header="0.31496062992125984" footer="0.31496062992125984"/>
  <pageSetup paperSize="5" orientation="portrait" r:id="rId1"/>
  <rowBreaks count="2" manualBreakCount="2">
    <brk id="57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Scénarios</vt:lpstr>
    </vt:vector>
  </TitlesOfParts>
  <Manager/>
  <Company>Gouvernement du Québec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Godin David</dc:creator>
  <cp:keywords/>
  <dc:description/>
  <cp:lastModifiedBy>Annie Larivière</cp:lastModifiedBy>
  <cp:revision/>
  <dcterms:created xsi:type="dcterms:W3CDTF">2017-01-24T15:38:31Z</dcterms:created>
  <dcterms:modified xsi:type="dcterms:W3CDTF">2022-05-31T13:45:49Z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2022-01-17T14:49:41Z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f6a6f8bb-19a2-40b2-9a06-8af8d1a84ca5</vt:lpwstr>
  </property>
  <property fmtid="{D5CDD505-2E9C-101B-9397-08002B2CF9AE}" pid="8" name="MSIP_Label_6a7d8d5d-78e2-4a62-9fcd-016eb5e4c57c_ContentBits">
    <vt:lpwstr>0</vt:lpwstr>
  </property>
</Properties>
</file>